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20730" windowHeight="10020" tabRatio="920"/>
  </bookViews>
  <sheets>
    <sheet name="Cover page" sheetId="40" r:id="rId1"/>
    <sheet name="Risk Zones by postcode" sheetId="41" r:id="rId2"/>
    <sheet name="Annual Standard Rates" sheetId="2" r:id="rId3"/>
    <sheet name="6 Months Standard Rates" sheetId="35" r:id="rId4"/>
    <sheet name="3 Months Standard Rates" sheetId="36" r:id="rId5"/>
    <sheet name="Annual Cover Pensioners" sheetId="16" r:id="rId6"/>
    <sheet name="6 Months Pensioners" sheetId="33" r:id="rId7"/>
    <sheet name="3 Months Pensioners" sheetId="34" r:id="rId8"/>
    <sheet name="Annual Apprentice" sheetId="29" r:id="rId9"/>
    <sheet name="6 Months Apprentice" sheetId="37" r:id="rId10"/>
    <sheet name="3 Months Apprentice" sheetId="38" r:id="rId11"/>
  </sheets>
  <definedNames>
    <definedName name="data">#REF!</definedName>
    <definedName name="New_Charges">#REF!</definedName>
    <definedName name="PremHigh">#REF!</definedName>
    <definedName name="PremLow">#REF!</definedName>
    <definedName name="PremMed">#REF!</definedName>
    <definedName name="_xlnm.Print_Area" localSheetId="4">'3 Months Standard Rates'!$A$1:$P$36</definedName>
    <definedName name="_xlnm.Print_Area" localSheetId="6">'6 Months Pensioners'!$A$1:$P$36</definedName>
    <definedName name="_xlnm.Print_Area" localSheetId="8">'Annual Apprentice'!$A$1:$P$36</definedName>
    <definedName name="_xlnm.Print_Area" localSheetId="5">'Annual Cover Pensioners'!$A$1:$P$36</definedName>
    <definedName name="_xlnm.Print_Area" localSheetId="2">'Annual Standard Rates'!$A$1:$P$36</definedName>
    <definedName name="_xlnm.Print_Area" localSheetId="0">'Cover page'!$A$1:$U$53</definedName>
    <definedName name="RegoData">#REF!</definedName>
    <definedName name="StockHigh">#REF!</definedName>
    <definedName name="StockLow">#REF!</definedName>
    <definedName name="StockMed">#REF!</definedName>
  </definedNames>
  <calcPr calcId="145621" calcOnSave="0"/>
</workbook>
</file>

<file path=xl/calcChain.xml><?xml version="1.0" encoding="utf-8"?>
<calcChain xmlns="http://schemas.openxmlformats.org/spreadsheetml/2006/main">
  <c r="H9" i="38" l="1"/>
  <c r="I9" i="38" s="1"/>
  <c r="M24" i="34"/>
  <c r="N23" i="34"/>
  <c r="M17" i="34"/>
  <c r="N17" i="34" s="1"/>
  <c r="H23" i="34"/>
  <c r="J23" i="34" s="1"/>
  <c r="K23" i="34" s="1"/>
  <c r="H22" i="34"/>
  <c r="J22" i="34" s="1"/>
  <c r="H10" i="34"/>
  <c r="J10" i="34" s="1"/>
  <c r="K10" i="34" s="1"/>
  <c r="H9" i="34"/>
  <c r="C25" i="34"/>
  <c r="C22" i="34"/>
  <c r="D22" i="34" s="1"/>
  <c r="C20" i="34"/>
  <c r="C17" i="34"/>
  <c r="E17" i="34" s="1"/>
  <c r="M16" i="38"/>
  <c r="M15" i="38"/>
  <c r="M9" i="38"/>
  <c r="O9" i="38" s="1"/>
  <c r="H16" i="38"/>
  <c r="I16" i="38" s="1"/>
  <c r="H15" i="38"/>
  <c r="J15" i="38" s="1"/>
  <c r="K15" i="38" s="1"/>
  <c r="C16" i="38"/>
  <c r="D16" i="38" s="1"/>
  <c r="C15" i="38"/>
  <c r="D15" i="38" s="1"/>
  <c r="C9" i="38"/>
  <c r="D9" i="38" s="1"/>
  <c r="M8" i="38"/>
  <c r="H8" i="38"/>
  <c r="I8" i="38" s="1"/>
  <c r="C8" i="38"/>
  <c r="E8" i="38" s="1"/>
  <c r="F8" i="38" s="1"/>
  <c r="M16" i="37"/>
  <c r="N16" i="37" s="1"/>
  <c r="M15" i="37"/>
  <c r="N15" i="37" s="1"/>
  <c r="M9" i="37"/>
  <c r="M8" i="37"/>
  <c r="N8" i="37" s="1"/>
  <c r="H16" i="37"/>
  <c r="H15" i="37"/>
  <c r="J15" i="37" s="1"/>
  <c r="K15" i="37" s="1"/>
  <c r="H9" i="37"/>
  <c r="I9" i="37" s="1"/>
  <c r="H8" i="37"/>
  <c r="I8" i="37" s="1"/>
  <c r="C16" i="37"/>
  <c r="C15" i="37"/>
  <c r="E15" i="37" s="1"/>
  <c r="C9" i="37"/>
  <c r="C8" i="37"/>
  <c r="E8" i="37" s="1"/>
  <c r="M16" i="29"/>
  <c r="M15" i="29"/>
  <c r="O15" i="29" s="1"/>
  <c r="P15" i="29" s="1"/>
  <c r="M9" i="29"/>
  <c r="M8" i="29"/>
  <c r="H16" i="29"/>
  <c r="I16" i="29" s="1"/>
  <c r="H15" i="29"/>
  <c r="H9" i="29"/>
  <c r="J9" i="29" s="1"/>
  <c r="K9" i="29" s="1"/>
  <c r="H8" i="29"/>
  <c r="C16" i="29"/>
  <c r="C15" i="29"/>
  <c r="C9" i="29"/>
  <c r="C8" i="29"/>
  <c r="D8" i="29" s="1"/>
  <c r="M26" i="34"/>
  <c r="N26" i="34" s="1"/>
  <c r="M27" i="34"/>
  <c r="M20" i="34"/>
  <c r="O20" i="34" s="1"/>
  <c r="M21" i="34"/>
  <c r="O21" i="34" s="1"/>
  <c r="P21" i="34" s="1"/>
  <c r="M22" i="34"/>
  <c r="N22" i="34" s="1"/>
  <c r="M16" i="34"/>
  <c r="O16" i="34" s="1"/>
  <c r="M25" i="34"/>
  <c r="M19" i="34"/>
  <c r="N19" i="34" s="1"/>
  <c r="M15" i="34"/>
  <c r="O15" i="34" s="1"/>
  <c r="P15" i="34" s="1"/>
  <c r="M9" i="34"/>
  <c r="N9" i="34" s="1"/>
  <c r="M10" i="34"/>
  <c r="N10" i="34" s="1"/>
  <c r="M8" i="34"/>
  <c r="N8" i="34" s="1"/>
  <c r="H26" i="34"/>
  <c r="H27" i="34"/>
  <c r="H20" i="34"/>
  <c r="H21" i="34"/>
  <c r="J21" i="34" s="1"/>
  <c r="H24" i="34"/>
  <c r="J24" i="34" s="1"/>
  <c r="H16" i="34"/>
  <c r="J16" i="34" s="1"/>
  <c r="K16" i="34" s="1"/>
  <c r="H17" i="34"/>
  <c r="H25" i="34"/>
  <c r="J25" i="34" s="1"/>
  <c r="K25" i="34" s="1"/>
  <c r="H19" i="34"/>
  <c r="H15" i="34"/>
  <c r="H8" i="34"/>
  <c r="J8" i="34" s="1"/>
  <c r="K8" i="34" s="1"/>
  <c r="C26" i="34"/>
  <c r="E26" i="34" s="1"/>
  <c r="C27" i="34"/>
  <c r="C21" i="34"/>
  <c r="D21" i="34" s="1"/>
  <c r="C23" i="34"/>
  <c r="C24" i="34"/>
  <c r="D24" i="34" s="1"/>
  <c r="C16" i="34"/>
  <c r="D16" i="34" s="1"/>
  <c r="C19" i="34"/>
  <c r="C15" i="34"/>
  <c r="D15" i="34" s="1"/>
  <c r="C9" i="34"/>
  <c r="C10" i="34"/>
  <c r="C8" i="34"/>
  <c r="E8" i="34" s="1"/>
  <c r="M26" i="33"/>
  <c r="M27" i="33"/>
  <c r="M20" i="33"/>
  <c r="M21" i="33"/>
  <c r="M22" i="33"/>
  <c r="N22" i="33" s="1"/>
  <c r="M23" i="33"/>
  <c r="M24" i="33"/>
  <c r="N24" i="33" s="1"/>
  <c r="M16" i="33"/>
  <c r="N16" i="33" s="1"/>
  <c r="M17" i="33"/>
  <c r="O17" i="33" s="1"/>
  <c r="M25" i="33"/>
  <c r="M19" i="33"/>
  <c r="N19" i="33" s="1"/>
  <c r="M15" i="33"/>
  <c r="M9" i="33"/>
  <c r="O9" i="33" s="1"/>
  <c r="P9" i="33" s="1"/>
  <c r="M10" i="33"/>
  <c r="M8" i="33"/>
  <c r="O8" i="33" s="1"/>
  <c r="P8" i="33" s="1"/>
  <c r="H26" i="33"/>
  <c r="H27" i="33"/>
  <c r="H20" i="33"/>
  <c r="I20" i="33" s="1"/>
  <c r="H21" i="33"/>
  <c r="I21" i="33" s="1"/>
  <c r="H22" i="33"/>
  <c r="H23" i="33"/>
  <c r="J23" i="33" s="1"/>
  <c r="K23" i="33" s="1"/>
  <c r="H24" i="33"/>
  <c r="J24" i="33" s="1"/>
  <c r="H16" i="33"/>
  <c r="J16" i="33" s="1"/>
  <c r="K16" i="33" s="1"/>
  <c r="H17" i="33"/>
  <c r="H25" i="33"/>
  <c r="H19" i="33"/>
  <c r="J19" i="33" s="1"/>
  <c r="H15" i="33"/>
  <c r="J15" i="33" s="1"/>
  <c r="H9" i="33"/>
  <c r="H10" i="33"/>
  <c r="I10" i="33" s="1"/>
  <c r="H8" i="33"/>
  <c r="J8" i="33" s="1"/>
  <c r="K8" i="33" s="1"/>
  <c r="C26" i="33"/>
  <c r="E26" i="33" s="1"/>
  <c r="F26" i="33" s="1"/>
  <c r="C27" i="33"/>
  <c r="E27" i="33" s="1"/>
  <c r="C20" i="33"/>
  <c r="D20" i="33" s="1"/>
  <c r="C21" i="33"/>
  <c r="E21" i="33" s="1"/>
  <c r="C22" i="33"/>
  <c r="E22" i="33" s="1"/>
  <c r="C23" i="33"/>
  <c r="E23" i="33" s="1"/>
  <c r="F23" i="33" s="1"/>
  <c r="C24" i="33"/>
  <c r="D24" i="33" s="1"/>
  <c r="C16" i="33"/>
  <c r="E16" i="33" s="1"/>
  <c r="F16" i="33" s="1"/>
  <c r="C17" i="33"/>
  <c r="D17" i="33" s="1"/>
  <c r="C25" i="33"/>
  <c r="E25" i="33" s="1"/>
  <c r="F25" i="33" s="1"/>
  <c r="C19" i="33"/>
  <c r="D19" i="33" s="1"/>
  <c r="C15" i="33"/>
  <c r="C9" i="33"/>
  <c r="D9" i="33" s="1"/>
  <c r="C10" i="33"/>
  <c r="D10" i="33" s="1"/>
  <c r="C8" i="33"/>
  <c r="M26" i="16"/>
  <c r="N26" i="16" s="1"/>
  <c r="M27" i="16"/>
  <c r="M20" i="16"/>
  <c r="N20" i="16" s="1"/>
  <c r="M21" i="16"/>
  <c r="M22" i="16"/>
  <c r="N22" i="16" s="1"/>
  <c r="M23" i="16"/>
  <c r="N23" i="16" s="1"/>
  <c r="M24" i="16"/>
  <c r="O24" i="16" s="1"/>
  <c r="M16" i="16"/>
  <c r="M17" i="16"/>
  <c r="M25" i="16"/>
  <c r="N25" i="16" s="1"/>
  <c r="M19" i="16"/>
  <c r="M15" i="16"/>
  <c r="N15" i="16" s="1"/>
  <c r="M9" i="16"/>
  <c r="N9" i="16" s="1"/>
  <c r="M10" i="16"/>
  <c r="O10" i="16" s="1"/>
  <c r="P10" i="16" s="1"/>
  <c r="M8" i="16"/>
  <c r="O8" i="16" s="1"/>
  <c r="H26" i="16"/>
  <c r="I26" i="16" s="1"/>
  <c r="H27" i="16"/>
  <c r="I27" i="16" s="1"/>
  <c r="H25" i="16"/>
  <c r="H20" i="16"/>
  <c r="J20" i="16" s="1"/>
  <c r="H21" i="16"/>
  <c r="J21" i="16" s="1"/>
  <c r="H22" i="16"/>
  <c r="J22" i="16" s="1"/>
  <c r="H23" i="16"/>
  <c r="H24" i="16"/>
  <c r="H19" i="16"/>
  <c r="H16" i="16"/>
  <c r="I16" i="16" s="1"/>
  <c r="H17" i="16"/>
  <c r="H15" i="16"/>
  <c r="I15" i="16" s="1"/>
  <c r="H9" i="16"/>
  <c r="I9" i="16" s="1"/>
  <c r="H10" i="16"/>
  <c r="H8" i="16"/>
  <c r="I8" i="16" s="1"/>
  <c r="C26" i="16"/>
  <c r="D26" i="16" s="1"/>
  <c r="C27" i="16"/>
  <c r="D27" i="16" s="1"/>
  <c r="C25" i="16"/>
  <c r="C20" i="16"/>
  <c r="C21" i="16"/>
  <c r="E21" i="16" s="1"/>
  <c r="F21" i="16" s="1"/>
  <c r="C22" i="16"/>
  <c r="E22" i="16" s="1"/>
  <c r="F22" i="16" s="1"/>
  <c r="C23" i="16"/>
  <c r="C24" i="16"/>
  <c r="C19" i="16"/>
  <c r="E19" i="16" s="1"/>
  <c r="F19" i="16" s="1"/>
  <c r="C16" i="16"/>
  <c r="E16" i="16" s="1"/>
  <c r="F16" i="16" s="1"/>
  <c r="C17" i="16"/>
  <c r="C15" i="16"/>
  <c r="D15" i="16" s="1"/>
  <c r="C9" i="16"/>
  <c r="D9" i="16" s="1"/>
  <c r="C10" i="16"/>
  <c r="C8" i="16"/>
  <c r="M9" i="36"/>
  <c r="N9" i="36" s="1"/>
  <c r="M10" i="36"/>
  <c r="M11" i="36"/>
  <c r="N11" i="36" s="1"/>
  <c r="M12" i="36"/>
  <c r="M13" i="36"/>
  <c r="N13" i="36" s="1"/>
  <c r="M14" i="36"/>
  <c r="O14" i="36" s="1"/>
  <c r="P14" i="36" s="1"/>
  <c r="M15" i="36"/>
  <c r="M16" i="36"/>
  <c r="M17" i="36"/>
  <c r="O17" i="36" s="1"/>
  <c r="P17" i="36" s="1"/>
  <c r="M18" i="36"/>
  <c r="O18" i="36" s="1"/>
  <c r="P18" i="36" s="1"/>
  <c r="M19" i="36"/>
  <c r="M20" i="36"/>
  <c r="M21" i="36"/>
  <c r="N21" i="36" s="1"/>
  <c r="M22" i="36"/>
  <c r="M23" i="36"/>
  <c r="M24" i="36"/>
  <c r="O24" i="36" s="1"/>
  <c r="P24" i="36" s="1"/>
  <c r="N24" i="36"/>
  <c r="M25" i="36"/>
  <c r="O25" i="36" s="1"/>
  <c r="P25" i="36" s="1"/>
  <c r="M26" i="36"/>
  <c r="N26" i="36" s="1"/>
  <c r="M27" i="36"/>
  <c r="O27" i="36" s="1"/>
  <c r="P27" i="36" s="1"/>
  <c r="M28" i="36"/>
  <c r="M29" i="36"/>
  <c r="M30" i="36"/>
  <c r="N30" i="36" s="1"/>
  <c r="M31" i="36"/>
  <c r="M32" i="36"/>
  <c r="M33" i="36"/>
  <c r="N33" i="36" s="1"/>
  <c r="M34" i="36"/>
  <c r="M35" i="36"/>
  <c r="O35" i="36" s="1"/>
  <c r="P35" i="36" s="1"/>
  <c r="M36" i="36"/>
  <c r="M8" i="36"/>
  <c r="O8" i="36" s="1"/>
  <c r="P8" i="36" s="1"/>
  <c r="H9" i="36"/>
  <c r="J9" i="36" s="1"/>
  <c r="K9" i="36" s="1"/>
  <c r="H10" i="36"/>
  <c r="H11" i="36"/>
  <c r="J11" i="36" s="1"/>
  <c r="K11" i="36" s="1"/>
  <c r="H12" i="36"/>
  <c r="I12" i="36" s="1"/>
  <c r="H13" i="36"/>
  <c r="H14" i="36"/>
  <c r="J14" i="36" s="1"/>
  <c r="H15" i="36"/>
  <c r="I15" i="36" s="1"/>
  <c r="H16" i="36"/>
  <c r="I16" i="36" s="1"/>
  <c r="H17" i="36"/>
  <c r="J17" i="36" s="1"/>
  <c r="K17" i="36" s="1"/>
  <c r="H18" i="36"/>
  <c r="I18" i="36" s="1"/>
  <c r="H19" i="36"/>
  <c r="J19" i="36" s="1"/>
  <c r="K19" i="36" s="1"/>
  <c r="H20" i="36"/>
  <c r="H21" i="36"/>
  <c r="H22" i="36"/>
  <c r="I22" i="36" s="1"/>
  <c r="H23" i="36"/>
  <c r="J23" i="36" s="1"/>
  <c r="K23" i="36" s="1"/>
  <c r="H24" i="36"/>
  <c r="H25" i="36"/>
  <c r="H26" i="36"/>
  <c r="I26" i="36" s="1"/>
  <c r="H27" i="36"/>
  <c r="J27" i="36" s="1"/>
  <c r="K27" i="36" s="1"/>
  <c r="H28" i="36"/>
  <c r="I28" i="36" s="1"/>
  <c r="H29" i="36"/>
  <c r="H30" i="36"/>
  <c r="I30" i="36" s="1"/>
  <c r="H31" i="36"/>
  <c r="I31" i="36" s="1"/>
  <c r="H32" i="36"/>
  <c r="H33" i="36"/>
  <c r="H34" i="36"/>
  <c r="J34" i="36" s="1"/>
  <c r="K34" i="36" s="1"/>
  <c r="H35" i="36"/>
  <c r="J35" i="36" s="1"/>
  <c r="K35" i="36" s="1"/>
  <c r="H36" i="36"/>
  <c r="I36" i="36" s="1"/>
  <c r="H8" i="36"/>
  <c r="J8" i="36" s="1"/>
  <c r="C9" i="36"/>
  <c r="C10" i="36"/>
  <c r="D10" i="36" s="1"/>
  <c r="C11" i="36"/>
  <c r="C12" i="36"/>
  <c r="D12" i="36" s="1"/>
  <c r="C13" i="36"/>
  <c r="C14" i="36"/>
  <c r="C15" i="36"/>
  <c r="C16" i="36"/>
  <c r="C17" i="36"/>
  <c r="E17" i="36" s="1"/>
  <c r="C18" i="36"/>
  <c r="C19" i="36"/>
  <c r="D19" i="36" s="1"/>
  <c r="C20" i="36"/>
  <c r="C21" i="36"/>
  <c r="C22" i="36"/>
  <c r="E22" i="36" s="1"/>
  <c r="C23" i="36"/>
  <c r="C24" i="36"/>
  <c r="D24" i="36" s="1"/>
  <c r="C25" i="36"/>
  <c r="E25" i="36" s="1"/>
  <c r="C26" i="36"/>
  <c r="C27" i="36"/>
  <c r="D27" i="36" s="1"/>
  <c r="C28" i="36"/>
  <c r="C29" i="36"/>
  <c r="C30" i="36"/>
  <c r="C31" i="36"/>
  <c r="D31" i="36" s="1"/>
  <c r="C32" i="36"/>
  <c r="D32" i="36" s="1"/>
  <c r="C33" i="36"/>
  <c r="C34" i="36"/>
  <c r="E34" i="36" s="1"/>
  <c r="C35" i="36"/>
  <c r="E35" i="36" s="1"/>
  <c r="C36" i="36"/>
  <c r="C8" i="36"/>
  <c r="E8" i="36" s="1"/>
  <c r="M9" i="35"/>
  <c r="M10" i="35"/>
  <c r="O10" i="35" s="1"/>
  <c r="M11" i="35"/>
  <c r="O11" i="35" s="1"/>
  <c r="P11" i="35" s="1"/>
  <c r="M12" i="35"/>
  <c r="M13" i="35"/>
  <c r="O13" i="35" s="1"/>
  <c r="M14" i="35"/>
  <c r="M15" i="35"/>
  <c r="M16" i="35"/>
  <c r="O16" i="35" s="1"/>
  <c r="P16" i="35" s="1"/>
  <c r="M17" i="35"/>
  <c r="N17" i="35" s="1"/>
  <c r="M18" i="35"/>
  <c r="M19" i="35"/>
  <c r="M20" i="35"/>
  <c r="M21" i="35"/>
  <c r="O21" i="35" s="1"/>
  <c r="P21" i="35" s="1"/>
  <c r="M22" i="35"/>
  <c r="N22" i="35" s="1"/>
  <c r="M23" i="35"/>
  <c r="O23" i="35" s="1"/>
  <c r="P23" i="35" s="1"/>
  <c r="M24" i="35"/>
  <c r="N24" i="35" s="1"/>
  <c r="M25" i="35"/>
  <c r="N25" i="35" s="1"/>
  <c r="M26" i="35"/>
  <c r="O26" i="35" s="1"/>
  <c r="M27" i="35"/>
  <c r="O27" i="35" s="1"/>
  <c r="P27" i="35" s="1"/>
  <c r="M28" i="35"/>
  <c r="M29" i="35"/>
  <c r="M30" i="35"/>
  <c r="O30" i="35" s="1"/>
  <c r="P30" i="35" s="1"/>
  <c r="M31" i="35"/>
  <c r="O31" i="35" s="1"/>
  <c r="P31" i="35" s="1"/>
  <c r="M32" i="35"/>
  <c r="N32" i="35" s="1"/>
  <c r="M33" i="35"/>
  <c r="O33" i="35" s="1"/>
  <c r="P33" i="35" s="1"/>
  <c r="M34" i="35"/>
  <c r="M35" i="35"/>
  <c r="M36" i="35"/>
  <c r="N36" i="35" s="1"/>
  <c r="M8" i="35"/>
  <c r="N8" i="35" s="1"/>
  <c r="H9" i="35"/>
  <c r="I9" i="35" s="1"/>
  <c r="H10" i="35"/>
  <c r="I10" i="35" s="1"/>
  <c r="H11" i="35"/>
  <c r="H12" i="35"/>
  <c r="H13" i="35"/>
  <c r="I13" i="35" s="1"/>
  <c r="H14" i="35"/>
  <c r="I14" i="35" s="1"/>
  <c r="H15" i="35"/>
  <c r="J15" i="35" s="1"/>
  <c r="H16" i="35"/>
  <c r="I16" i="35" s="1"/>
  <c r="H17" i="35"/>
  <c r="J17" i="35" s="1"/>
  <c r="H18" i="35"/>
  <c r="I18" i="35" s="1"/>
  <c r="H19" i="35"/>
  <c r="H20" i="35"/>
  <c r="J20" i="35" s="1"/>
  <c r="K20" i="35" s="1"/>
  <c r="H21" i="35"/>
  <c r="H22" i="35"/>
  <c r="J22" i="35" s="1"/>
  <c r="K22" i="35" s="1"/>
  <c r="H23" i="35"/>
  <c r="H24" i="35"/>
  <c r="J24" i="35" s="1"/>
  <c r="H25" i="35"/>
  <c r="I25" i="35" s="1"/>
  <c r="H26" i="35"/>
  <c r="H27" i="35"/>
  <c r="I27" i="35" s="1"/>
  <c r="H28" i="35"/>
  <c r="H29" i="35"/>
  <c r="H30" i="35"/>
  <c r="J30" i="35" s="1"/>
  <c r="K30" i="35" s="1"/>
  <c r="H31" i="35"/>
  <c r="J31" i="35" s="1"/>
  <c r="K31" i="35" s="1"/>
  <c r="H32" i="35"/>
  <c r="I32" i="35" s="1"/>
  <c r="H33" i="35"/>
  <c r="H34" i="35"/>
  <c r="J34" i="35" s="1"/>
  <c r="H35" i="35"/>
  <c r="J35" i="35" s="1"/>
  <c r="H36" i="35"/>
  <c r="H8" i="35"/>
  <c r="I8" i="35" s="1"/>
  <c r="C16" i="35"/>
  <c r="C17" i="35"/>
  <c r="C18" i="35"/>
  <c r="C19" i="35"/>
  <c r="C20" i="35"/>
  <c r="D20" i="35" s="1"/>
  <c r="C21" i="35"/>
  <c r="D21" i="35" s="1"/>
  <c r="C22" i="35"/>
  <c r="C23" i="35"/>
  <c r="C24" i="35"/>
  <c r="C25" i="35"/>
  <c r="C26" i="35"/>
  <c r="E26" i="35" s="1"/>
  <c r="F26" i="35" s="1"/>
  <c r="C27" i="35"/>
  <c r="C28" i="35"/>
  <c r="E28" i="35" s="1"/>
  <c r="C29" i="35"/>
  <c r="D29" i="35" s="1"/>
  <c r="C30" i="35"/>
  <c r="D30" i="35" s="1"/>
  <c r="C31" i="35"/>
  <c r="C32" i="35"/>
  <c r="C33" i="35"/>
  <c r="D33" i="35" s="1"/>
  <c r="C34" i="35"/>
  <c r="D34" i="35" s="1"/>
  <c r="C35" i="35"/>
  <c r="E35" i="35" s="1"/>
  <c r="C36" i="35"/>
  <c r="D36" i="35" s="1"/>
  <c r="C15" i="35"/>
  <c r="E15" i="35" s="1"/>
  <c r="F15" i="35" s="1"/>
  <c r="C9" i="35"/>
  <c r="D9" i="35" s="1"/>
  <c r="C10" i="35"/>
  <c r="E10" i="35" s="1"/>
  <c r="F10" i="35" s="1"/>
  <c r="C11" i="35"/>
  <c r="C12" i="35"/>
  <c r="D12" i="35" s="1"/>
  <c r="C13" i="35"/>
  <c r="C14" i="35"/>
  <c r="C8" i="35"/>
  <c r="P20" i="34"/>
  <c r="I15" i="35"/>
  <c r="D27" i="33"/>
  <c r="O30" i="36"/>
  <c r="P30" i="36" s="1"/>
  <c r="D17" i="36"/>
  <c r="I15" i="37"/>
  <c r="O23" i="34"/>
  <c r="P23" i="34" s="1"/>
  <c r="O22" i="35"/>
  <c r="P22" i="35" s="1"/>
  <c r="P16" i="34"/>
  <c r="O22" i="33"/>
  <c r="P22" i="33" s="1"/>
  <c r="E24" i="34"/>
  <c r="F24" i="34" s="1"/>
  <c r="J8" i="38"/>
  <c r="K8" i="38" s="1"/>
  <c r="E16" i="38"/>
  <c r="F16" i="38" s="1"/>
  <c r="I22" i="35"/>
  <c r="P24" i="16"/>
  <c r="N29" i="36"/>
  <c r="O29" i="36"/>
  <c r="P29" i="36" s="1"/>
  <c r="J26" i="35"/>
  <c r="K26" i="35" s="1"/>
  <c r="E26" i="16"/>
  <c r="F26" i="16" s="1"/>
  <c r="I9" i="29"/>
  <c r="J12" i="36"/>
  <c r="K12" i="36" s="1"/>
  <c r="O9" i="29"/>
  <c r="P9" i="29" s="1"/>
  <c r="N9" i="29"/>
  <c r="D25" i="33"/>
  <c r="I26" i="35"/>
  <c r="J33" i="35"/>
  <c r="D21" i="16"/>
  <c r="J9" i="37"/>
  <c r="K9" i="37" s="1"/>
  <c r="O8" i="37"/>
  <c r="P8" i="37" s="1"/>
  <c r="E15" i="38"/>
  <c r="F15" i="38" s="1"/>
  <c r="N23" i="36"/>
  <c r="I16" i="34"/>
  <c r="O23" i="36"/>
  <c r="P23" i="36" s="1"/>
  <c r="J8" i="37" l="1"/>
  <c r="K8" i="37" s="1"/>
  <c r="N27" i="36"/>
  <c r="N11" i="35"/>
  <c r="I10" i="34"/>
  <c r="J18" i="36"/>
  <c r="K18" i="36" s="1"/>
  <c r="I19" i="33"/>
  <c r="D26" i="35"/>
  <c r="F22" i="33"/>
  <c r="I15" i="33"/>
  <c r="E30" i="35"/>
  <c r="F30" i="35" s="1"/>
  <c r="I35" i="36"/>
  <c r="J16" i="38"/>
  <c r="K16" i="38" s="1"/>
  <c r="O25" i="16"/>
  <c r="P25" i="16" s="1"/>
  <c r="N10" i="16"/>
  <c r="D16" i="16"/>
  <c r="K19" i="33"/>
  <c r="I30" i="35"/>
  <c r="D22" i="16"/>
  <c r="O26" i="36"/>
  <c r="P26" i="36" s="1"/>
  <c r="O34" i="36"/>
  <c r="P34" i="36" s="1"/>
  <c r="I23" i="33"/>
  <c r="J9" i="16"/>
  <c r="K9" i="16" s="1"/>
  <c r="O11" i="36"/>
  <c r="P11" i="36" s="1"/>
  <c r="F28" i="35"/>
  <c r="N31" i="35"/>
  <c r="I34" i="35"/>
  <c r="I24" i="34"/>
  <c r="N34" i="36"/>
  <c r="I21" i="16"/>
  <c r="N8" i="33"/>
  <c r="K24" i="34"/>
  <c r="N23" i="35"/>
  <c r="E24" i="36"/>
  <c r="F24" i="36" s="1"/>
  <c r="K21" i="16"/>
  <c r="J27" i="16"/>
  <c r="K27" i="16" s="1"/>
  <c r="J9" i="38"/>
  <c r="K9" i="38" s="1"/>
  <c r="O19" i="34"/>
  <c r="P19" i="34" s="1"/>
  <c r="N8" i="36"/>
  <c r="J20" i="33"/>
  <c r="K20" i="33" s="1"/>
  <c r="J25" i="35"/>
  <c r="K25" i="35" s="1"/>
  <c r="I23" i="34"/>
  <c r="O33" i="36"/>
  <c r="P33" i="36" s="1"/>
  <c r="E27" i="36"/>
  <c r="F27" i="36" s="1"/>
  <c r="P17" i="33"/>
  <c r="J8" i="35"/>
  <c r="K8" i="35" s="1"/>
  <c r="N17" i="36"/>
  <c r="J15" i="36"/>
  <c r="K15" i="36" s="1"/>
  <c r="E31" i="36"/>
  <c r="F31" i="36" s="1"/>
  <c r="O16" i="37"/>
  <c r="P16" i="37" s="1"/>
  <c r="O17" i="34"/>
  <c r="P17" i="34" s="1"/>
  <c r="F8" i="36"/>
  <c r="N17" i="33"/>
  <c r="O17" i="35"/>
  <c r="P17" i="35" s="1"/>
  <c r="D22" i="33"/>
  <c r="I25" i="34"/>
  <c r="O9" i="36"/>
  <c r="P9" i="36" s="1"/>
  <c r="N25" i="36"/>
  <c r="I19" i="36"/>
  <c r="N30" i="35"/>
  <c r="N9" i="33"/>
  <c r="N20" i="34"/>
  <c r="J16" i="35"/>
  <c r="K16" i="35" s="1"/>
  <c r="D26" i="33"/>
  <c r="N15" i="29"/>
  <c r="J31" i="36"/>
  <c r="K31" i="36" s="1"/>
  <c r="I23" i="36"/>
  <c r="K20" i="16"/>
  <c r="O8" i="34"/>
  <c r="P8" i="34" s="1"/>
  <c r="D19" i="16"/>
  <c r="I8" i="34"/>
  <c r="N15" i="34"/>
  <c r="N24" i="16"/>
  <c r="E20" i="33"/>
  <c r="F20" i="33" s="1"/>
  <c r="O15" i="16"/>
  <c r="P15" i="16" s="1"/>
  <c r="E9" i="16"/>
  <c r="F9" i="16" s="1"/>
  <c r="I11" i="36"/>
  <c r="I27" i="36"/>
  <c r="D34" i="36"/>
  <c r="E21" i="34"/>
  <c r="F21" i="34" s="1"/>
  <c r="D16" i="33"/>
  <c r="N13" i="35"/>
  <c r="D15" i="35"/>
  <c r="I16" i="33"/>
  <c r="J15" i="16"/>
  <c r="K15" i="16" s="1"/>
  <c r="N16" i="34"/>
  <c r="I20" i="35"/>
  <c r="K15" i="33"/>
  <c r="I8" i="33"/>
  <c r="J13" i="35"/>
  <c r="K13" i="35" s="1"/>
  <c r="O13" i="36"/>
  <c r="P13" i="36" s="1"/>
  <c r="O32" i="35"/>
  <c r="P32" i="35" s="1"/>
  <c r="O22" i="34"/>
  <c r="P22" i="34" s="1"/>
  <c r="D15" i="37"/>
  <c r="J9" i="35"/>
  <c r="K9" i="35" s="1"/>
  <c r="O36" i="35"/>
  <c r="P36" i="35" s="1"/>
  <c r="E29" i="35"/>
  <c r="F29" i="35" s="1"/>
  <c r="N16" i="35"/>
  <c r="I8" i="36"/>
  <c r="O10" i="34"/>
  <c r="P10" i="34" s="1"/>
  <c r="I17" i="36"/>
  <c r="I22" i="34"/>
  <c r="E34" i="35"/>
  <c r="F34" i="35" s="1"/>
  <c r="J21" i="33"/>
  <c r="K21" i="33" s="1"/>
  <c r="O21" i="36"/>
  <c r="P21" i="36" s="1"/>
  <c r="E9" i="38"/>
  <c r="F9" i="38" s="1"/>
  <c r="J16" i="29"/>
  <c r="K16" i="29" s="1"/>
  <c r="F34" i="36"/>
  <c r="J8" i="16"/>
  <c r="K8" i="16" s="1"/>
  <c r="D8" i="38"/>
  <c r="I15" i="38"/>
  <c r="K22" i="34"/>
  <c r="J22" i="36"/>
  <c r="K22" i="36" s="1"/>
  <c r="I10" i="36"/>
  <c r="J10" i="36"/>
  <c r="K10" i="36" s="1"/>
  <c r="O10" i="36"/>
  <c r="P10" i="36" s="1"/>
  <c r="K35" i="35"/>
  <c r="E15" i="16"/>
  <c r="F15" i="16" s="1"/>
  <c r="I31" i="35"/>
  <c r="I17" i="35"/>
  <c r="J30" i="36"/>
  <c r="K30" i="36" s="1"/>
  <c r="O23" i="16"/>
  <c r="P23" i="16" s="1"/>
  <c r="D10" i="35"/>
  <c r="N14" i="36"/>
  <c r="N33" i="35"/>
  <c r="D14" i="36"/>
  <c r="E14" i="36"/>
  <c r="F14" i="36" s="1"/>
  <c r="E27" i="34"/>
  <c r="F27" i="34" s="1"/>
  <c r="D27" i="34"/>
  <c r="D21" i="33"/>
  <c r="D8" i="36"/>
  <c r="I35" i="35"/>
  <c r="J26" i="16"/>
  <c r="K26" i="16" s="1"/>
  <c r="E10" i="36"/>
  <c r="F10" i="36" s="1"/>
  <c r="K17" i="35"/>
  <c r="D28" i="35"/>
  <c r="O24" i="33"/>
  <c r="P24" i="33" s="1"/>
  <c r="I9" i="36"/>
  <c r="N18" i="36"/>
  <c r="E25" i="35"/>
  <c r="F25" i="35" s="1"/>
  <c r="D25" i="35"/>
  <c r="J10" i="35"/>
  <c r="K10" i="35" s="1"/>
  <c r="N14" i="35"/>
  <c r="O14" i="35"/>
  <c r="P14" i="35" s="1"/>
  <c r="E36" i="36"/>
  <c r="F36" i="36" s="1"/>
  <c r="D36" i="36"/>
  <c r="E21" i="36"/>
  <c r="F21" i="36" s="1"/>
  <c r="D21" i="36"/>
  <c r="N19" i="36"/>
  <c r="O19" i="36"/>
  <c r="P19" i="36" s="1"/>
  <c r="O9" i="16"/>
  <c r="P9" i="16" s="1"/>
  <c r="E10" i="33"/>
  <c r="F10" i="33" s="1"/>
  <c r="E24" i="33"/>
  <c r="F24" i="33" s="1"/>
  <c r="O25" i="33"/>
  <c r="P25" i="33" s="1"/>
  <c r="N25" i="33"/>
  <c r="J27" i="34"/>
  <c r="K27" i="34" s="1"/>
  <c r="I27" i="34"/>
  <c r="N25" i="34"/>
  <c r="O25" i="34"/>
  <c r="P25" i="34" s="1"/>
  <c r="N21" i="34"/>
  <c r="N16" i="29"/>
  <c r="O16" i="29"/>
  <c r="P16" i="29" s="1"/>
  <c r="E25" i="34"/>
  <c r="F25" i="34" s="1"/>
  <c r="D25" i="34"/>
  <c r="D16" i="35"/>
  <c r="E16" i="35"/>
  <c r="F16" i="35" s="1"/>
  <c r="J28" i="35"/>
  <c r="K28" i="35" s="1"/>
  <c r="I28" i="35"/>
  <c r="I14" i="36"/>
  <c r="K14" i="36"/>
  <c r="O28" i="36"/>
  <c r="P28" i="36" s="1"/>
  <c r="N28" i="36"/>
  <c r="E8" i="29"/>
  <c r="F8" i="29" s="1"/>
  <c r="J26" i="36"/>
  <c r="K26" i="36" s="1"/>
  <c r="I34" i="36"/>
  <c r="I24" i="35"/>
  <c r="N27" i="35"/>
  <c r="E20" i="35"/>
  <c r="F20" i="35" s="1"/>
  <c r="N10" i="36"/>
  <c r="D15" i="36"/>
  <c r="E15" i="36"/>
  <c r="F15" i="36" s="1"/>
  <c r="I33" i="36"/>
  <c r="J33" i="36"/>
  <c r="K33" i="36" s="1"/>
  <c r="D25" i="16"/>
  <c r="E25" i="16"/>
  <c r="F25" i="16" s="1"/>
  <c r="J17" i="34"/>
  <c r="K17" i="34" s="1"/>
  <c r="I17" i="34"/>
  <c r="J9" i="33"/>
  <c r="K9" i="33" s="1"/>
  <c r="D26" i="34"/>
  <c r="E16" i="36"/>
  <c r="F16" i="36" s="1"/>
  <c r="D16" i="36"/>
  <c r="E13" i="36"/>
  <c r="F13" i="36" s="1"/>
  <c r="D13" i="36"/>
  <c r="E9" i="36"/>
  <c r="F9" i="36" s="1"/>
  <c r="D9" i="36"/>
  <c r="J24" i="36"/>
  <c r="K24" i="36" s="1"/>
  <c r="J20" i="36"/>
  <c r="K20" i="36" s="1"/>
  <c r="I20" i="36"/>
  <c r="N19" i="16"/>
  <c r="O19" i="16"/>
  <c r="P19" i="16" s="1"/>
  <c r="O22" i="16"/>
  <c r="P22" i="16" s="1"/>
  <c r="F26" i="34"/>
  <c r="P13" i="35"/>
  <c r="N35" i="36"/>
  <c r="J16" i="36"/>
  <c r="K16" i="36" s="1"/>
  <c r="J16" i="16"/>
  <c r="K16" i="16" s="1"/>
  <c r="I9" i="33"/>
  <c r="J36" i="35"/>
  <c r="K36" i="35" s="1"/>
  <c r="I36" i="35"/>
  <c r="N20" i="35"/>
  <c r="O20" i="35"/>
  <c r="P20" i="35" s="1"/>
  <c r="N16" i="36"/>
  <c r="O16" i="36"/>
  <c r="P16" i="36" s="1"/>
  <c r="O12" i="36"/>
  <c r="P12" i="36" s="1"/>
  <c r="N12" i="36"/>
  <c r="J22" i="33"/>
  <c r="K22" i="33" s="1"/>
  <c r="I22" i="33"/>
  <c r="D19" i="34"/>
  <c r="E19" i="34"/>
  <c r="F19" i="34" s="1"/>
  <c r="J16" i="37"/>
  <c r="K16" i="37" s="1"/>
  <c r="I16" i="37"/>
  <c r="D23" i="35"/>
  <c r="E23" i="35"/>
  <c r="F23" i="35" s="1"/>
  <c r="E23" i="16"/>
  <c r="F23" i="16" s="1"/>
  <c r="D23" i="16"/>
  <c r="O9" i="37"/>
  <c r="P9" i="37" s="1"/>
  <c r="N9" i="37"/>
  <c r="N8" i="38"/>
  <c r="O8" i="38"/>
  <c r="P8" i="38" s="1"/>
  <c r="O26" i="34"/>
  <c r="P26" i="34" s="1"/>
  <c r="N9" i="35"/>
  <c r="O9" i="35"/>
  <c r="P9" i="35" s="1"/>
  <c r="D23" i="33"/>
  <c r="J28" i="36"/>
  <c r="K28" i="36" s="1"/>
  <c r="I24" i="36"/>
  <c r="D20" i="16"/>
  <c r="E20" i="16"/>
  <c r="F20" i="16" s="1"/>
  <c r="D15" i="29"/>
  <c r="E15" i="29"/>
  <c r="F15" i="29" s="1"/>
  <c r="J15" i="29"/>
  <c r="K15" i="29" s="1"/>
  <c r="I15" i="29"/>
  <c r="N21" i="35"/>
  <c r="E19" i="36"/>
  <c r="F19" i="36" s="1"/>
  <c r="D24" i="35"/>
  <c r="E24" i="35"/>
  <c r="F24" i="35" s="1"/>
  <c r="N34" i="35"/>
  <c r="O34" i="35"/>
  <c r="P34" i="35" s="1"/>
  <c r="I25" i="36"/>
  <c r="J25" i="36"/>
  <c r="K25" i="36" s="1"/>
  <c r="N36" i="36"/>
  <c r="O36" i="36"/>
  <c r="P36" i="36" s="1"/>
  <c r="O32" i="36"/>
  <c r="P32" i="36" s="1"/>
  <c r="N32" i="36"/>
  <c r="O22" i="36"/>
  <c r="P22" i="36" s="1"/>
  <c r="N22" i="36"/>
  <c r="O15" i="36"/>
  <c r="P15" i="36" s="1"/>
  <c r="N15" i="36"/>
  <c r="I19" i="16"/>
  <c r="J19" i="16"/>
  <c r="K19" i="16" s="1"/>
  <c r="E23" i="34"/>
  <c r="F23" i="34" s="1"/>
  <c r="D23" i="34"/>
  <c r="I20" i="34"/>
  <c r="J20" i="34"/>
  <c r="K20" i="34" s="1"/>
  <c r="J26" i="34"/>
  <c r="K26" i="34" s="1"/>
  <c r="I26" i="34"/>
  <c r="E20" i="34"/>
  <c r="F20" i="34" s="1"/>
  <c r="D20" i="34"/>
  <c r="N28" i="35"/>
  <c r="O28" i="35"/>
  <c r="P28" i="35" s="1"/>
  <c r="D26" i="36"/>
  <c r="E26" i="36"/>
  <c r="F26" i="36" s="1"/>
  <c r="D23" i="36"/>
  <c r="E23" i="36"/>
  <c r="F23" i="36" s="1"/>
  <c r="E10" i="16"/>
  <c r="F10" i="16" s="1"/>
  <c r="D10" i="16"/>
  <c r="J25" i="33"/>
  <c r="K25" i="33" s="1"/>
  <c r="I25" i="33"/>
  <c r="I24" i="33"/>
  <c r="K24" i="33"/>
  <c r="O27" i="34"/>
  <c r="P27" i="34" s="1"/>
  <c r="D16" i="37"/>
  <c r="E16" i="37"/>
  <c r="F16" i="37" s="1"/>
  <c r="J10" i="33"/>
  <c r="K10" i="33" s="1"/>
  <c r="D31" i="35"/>
  <c r="E31" i="35"/>
  <c r="F31" i="35" s="1"/>
  <c r="E27" i="35"/>
  <c r="F27" i="35" s="1"/>
  <c r="D27" i="35"/>
  <c r="E11" i="35"/>
  <c r="F11" i="35" s="1"/>
  <c r="D11" i="35"/>
  <c r="F22" i="36"/>
  <c r="D14" i="35"/>
  <c r="E14" i="35"/>
  <c r="F14" i="35" s="1"/>
  <c r="J23" i="35"/>
  <c r="K23" i="35" s="1"/>
  <c r="I23" i="35"/>
  <c r="O8" i="35"/>
  <c r="P8" i="35" s="1"/>
  <c r="I33" i="35"/>
  <c r="K33" i="35"/>
  <c r="D24" i="16"/>
  <c r="E24" i="16"/>
  <c r="F24" i="16" s="1"/>
  <c r="E27" i="16"/>
  <c r="F27" i="16" s="1"/>
  <c r="J17" i="16"/>
  <c r="K17" i="16" s="1"/>
  <c r="I17" i="16"/>
  <c r="I23" i="16"/>
  <c r="J23" i="16"/>
  <c r="K23" i="16" s="1"/>
  <c r="I25" i="16"/>
  <c r="J25" i="16"/>
  <c r="K25" i="16" s="1"/>
  <c r="P8" i="16"/>
  <c r="N8" i="16"/>
  <c r="O16" i="16"/>
  <c r="P16" i="16" s="1"/>
  <c r="N16" i="16"/>
  <c r="O27" i="16"/>
  <c r="P27" i="16" s="1"/>
  <c r="N27" i="16"/>
  <c r="I8" i="29"/>
  <c r="J8" i="29"/>
  <c r="K8" i="29" s="1"/>
  <c r="N8" i="29"/>
  <c r="O8" i="29"/>
  <c r="P8" i="29" s="1"/>
  <c r="I9" i="34"/>
  <c r="J9" i="34"/>
  <c r="K9" i="34" s="1"/>
  <c r="E13" i="35"/>
  <c r="F13" i="35" s="1"/>
  <c r="D13" i="35"/>
  <c r="E33" i="36"/>
  <c r="F33" i="36" s="1"/>
  <c r="D33" i="36"/>
  <c r="E29" i="36"/>
  <c r="F29" i="36" s="1"/>
  <c r="D29" i="36"/>
  <c r="E18" i="36"/>
  <c r="F18" i="36" s="1"/>
  <c r="J29" i="36"/>
  <c r="K29" i="36" s="1"/>
  <c r="I29" i="36"/>
  <c r="J21" i="36"/>
  <c r="K21" i="36" s="1"/>
  <c r="I21" i="36"/>
  <c r="I13" i="36"/>
  <c r="J13" i="36"/>
  <c r="K13" i="36" s="1"/>
  <c r="E17" i="16"/>
  <c r="F17" i="16" s="1"/>
  <c r="D17" i="16"/>
  <c r="O21" i="33"/>
  <c r="P21" i="33" s="1"/>
  <c r="N21" i="33"/>
  <c r="F8" i="34"/>
  <c r="D8" i="34"/>
  <c r="O9" i="34"/>
  <c r="P9" i="34" s="1"/>
  <c r="D22" i="36"/>
  <c r="O24" i="35"/>
  <c r="P24" i="35" s="1"/>
  <c r="E12" i="36"/>
  <c r="F12" i="36" s="1"/>
  <c r="E9" i="35"/>
  <c r="F9" i="35" s="1"/>
  <c r="E36" i="35"/>
  <c r="F36" i="35" s="1"/>
  <c r="D18" i="35"/>
  <c r="E18" i="35"/>
  <c r="F18" i="35" s="1"/>
  <c r="J21" i="35"/>
  <c r="K21" i="35" s="1"/>
  <c r="I21" i="35"/>
  <c r="N18" i="35"/>
  <c r="O18" i="35"/>
  <c r="P18" i="35" s="1"/>
  <c r="D11" i="36"/>
  <c r="E11" i="36"/>
  <c r="F11" i="36" s="1"/>
  <c r="J32" i="36"/>
  <c r="K32" i="36" s="1"/>
  <c r="I32" i="36"/>
  <c r="O31" i="36"/>
  <c r="P31" i="36" s="1"/>
  <c r="N31" i="36"/>
  <c r="O19" i="33"/>
  <c r="P19" i="33" s="1"/>
  <c r="O20" i="33"/>
  <c r="P20" i="33" s="1"/>
  <c r="N20" i="33"/>
  <c r="E10" i="34"/>
  <c r="F10" i="34" s="1"/>
  <c r="D10" i="34"/>
  <c r="E16" i="34"/>
  <c r="F16" i="34" s="1"/>
  <c r="I11" i="35"/>
  <c r="J11" i="35"/>
  <c r="K11" i="35" s="1"/>
  <c r="D18" i="36"/>
  <c r="D25" i="36"/>
  <c r="F25" i="36"/>
  <c r="I24" i="16"/>
  <c r="J24" i="16"/>
  <c r="K24" i="16" s="1"/>
  <c r="O17" i="16"/>
  <c r="P17" i="16" s="1"/>
  <c r="N17" i="16"/>
  <c r="I17" i="33"/>
  <c r="J17" i="33"/>
  <c r="K17" i="33" s="1"/>
  <c r="O10" i="33"/>
  <c r="P10" i="33" s="1"/>
  <c r="N10" i="33"/>
  <c r="O24" i="34"/>
  <c r="P24" i="34" s="1"/>
  <c r="N24" i="34"/>
  <c r="E12" i="35"/>
  <c r="F12" i="35" s="1"/>
  <c r="E33" i="35"/>
  <c r="F33" i="35" s="1"/>
  <c r="J10" i="16"/>
  <c r="K10" i="16" s="1"/>
  <c r="O26" i="16"/>
  <c r="P26" i="16" s="1"/>
  <c r="O15" i="37"/>
  <c r="P15" i="37" s="1"/>
  <c r="O16" i="38"/>
  <c r="P16" i="38" s="1"/>
  <c r="N16" i="38"/>
  <c r="E8" i="16"/>
  <c r="F8" i="16" s="1"/>
  <c r="D8" i="16"/>
  <c r="E9" i="33"/>
  <c r="F9" i="33" s="1"/>
  <c r="E17" i="33"/>
  <c r="F17" i="33" s="1"/>
  <c r="K24" i="35"/>
  <c r="N27" i="34"/>
  <c r="F15" i="37"/>
  <c r="F27" i="33"/>
  <c r="E22" i="34"/>
  <c r="F22" i="34" s="1"/>
  <c r="O20" i="36"/>
  <c r="P20" i="36" s="1"/>
  <c r="N20" i="36"/>
  <c r="N15" i="33"/>
  <c r="O15" i="33"/>
  <c r="P15" i="33" s="1"/>
  <c r="O23" i="33"/>
  <c r="P23" i="33" s="1"/>
  <c r="N23" i="33"/>
  <c r="O26" i="33"/>
  <c r="P26" i="33" s="1"/>
  <c r="N26" i="33"/>
  <c r="E9" i="34"/>
  <c r="F9" i="34" s="1"/>
  <c r="D9" i="34"/>
  <c r="F17" i="34"/>
  <c r="K8" i="36"/>
  <c r="D35" i="35"/>
  <c r="F35" i="35"/>
  <c r="N10" i="35"/>
  <c r="P10" i="35"/>
  <c r="F35" i="36"/>
  <c r="D35" i="36"/>
  <c r="E32" i="36"/>
  <c r="F32" i="36" s="1"/>
  <c r="D28" i="36"/>
  <c r="E28" i="36"/>
  <c r="F28" i="36" s="1"/>
  <c r="D8" i="35"/>
  <c r="E8" i="35"/>
  <c r="F8" i="35" s="1"/>
  <c r="O20" i="16"/>
  <c r="P20" i="16" s="1"/>
  <c r="E15" i="33"/>
  <c r="F15" i="33" s="1"/>
  <c r="D15" i="33"/>
  <c r="J26" i="33"/>
  <c r="K26" i="33" s="1"/>
  <c r="I26" i="33"/>
  <c r="D17" i="34"/>
  <c r="O16" i="33"/>
  <c r="P16" i="33" s="1"/>
  <c r="D32" i="35"/>
  <c r="E32" i="35"/>
  <c r="F32" i="35" s="1"/>
  <c r="D22" i="35"/>
  <c r="E22" i="35"/>
  <c r="F22" i="35" s="1"/>
  <c r="J29" i="35"/>
  <c r="K29" i="35" s="1"/>
  <c r="I29" i="35"/>
  <c r="J18" i="35"/>
  <c r="K18" i="35" s="1"/>
  <c r="O35" i="35"/>
  <c r="P35" i="35" s="1"/>
  <c r="N35" i="35"/>
  <c r="O29" i="35"/>
  <c r="P29" i="35" s="1"/>
  <c r="N29" i="35"/>
  <c r="N26" i="35"/>
  <c r="P26" i="35"/>
  <c r="O19" i="35"/>
  <c r="P19" i="35" s="1"/>
  <c r="N19" i="35"/>
  <c r="N15" i="35"/>
  <c r="O15" i="35"/>
  <c r="P15" i="35" s="1"/>
  <c r="O12" i="35"/>
  <c r="P12" i="35" s="1"/>
  <c r="N12" i="35"/>
  <c r="D30" i="36"/>
  <c r="E30" i="36"/>
  <c r="F30" i="36" s="1"/>
  <c r="E20" i="36"/>
  <c r="F20" i="36" s="1"/>
  <c r="D20" i="36"/>
  <c r="I20" i="16"/>
  <c r="E21" i="35"/>
  <c r="F21" i="35" s="1"/>
  <c r="E17" i="35"/>
  <c r="F17" i="35" s="1"/>
  <c r="D17" i="35"/>
  <c r="O25" i="35"/>
  <c r="P25" i="35" s="1"/>
  <c r="J36" i="36"/>
  <c r="K36" i="36" s="1"/>
  <c r="K22" i="16"/>
  <c r="I22" i="16"/>
  <c r="D8" i="33"/>
  <c r="E8" i="33"/>
  <c r="F8" i="33" s="1"/>
  <c r="E19" i="33"/>
  <c r="F19" i="33" s="1"/>
  <c r="J19" i="34"/>
  <c r="K19" i="34" s="1"/>
  <c r="I19" i="34"/>
  <c r="K21" i="34"/>
  <c r="I21" i="34"/>
  <c r="N9" i="38"/>
  <c r="P9" i="38"/>
  <c r="D19" i="35"/>
  <c r="E19" i="35"/>
  <c r="F19" i="35" s="1"/>
  <c r="J19" i="35"/>
  <c r="K19" i="35" s="1"/>
  <c r="I19" i="35"/>
  <c r="J12" i="35"/>
  <c r="K12" i="35" s="1"/>
  <c r="I12" i="35"/>
  <c r="O21" i="16"/>
  <c r="P21" i="16" s="1"/>
  <c r="N21" i="16"/>
  <c r="E16" i="29"/>
  <c r="F16" i="29" s="1"/>
  <c r="D16" i="29"/>
  <c r="K34" i="35"/>
  <c r="J14" i="35"/>
  <c r="K14" i="35" s="1"/>
  <c r="F17" i="36"/>
  <c r="I10" i="16"/>
  <c r="N27" i="33"/>
  <c r="O27" i="33"/>
  <c r="P27" i="33" s="1"/>
  <c r="J32" i="35"/>
  <c r="K32" i="35" s="1"/>
  <c r="F21" i="33"/>
  <c r="E15" i="34"/>
  <c r="F15" i="34" s="1"/>
  <c r="D8" i="37"/>
  <c r="F8" i="37"/>
  <c r="K15" i="35"/>
  <c r="I27" i="33"/>
  <c r="J27" i="33"/>
  <c r="K27" i="33" s="1"/>
  <c r="I15" i="34"/>
  <c r="J15" i="34"/>
  <c r="K15" i="34" s="1"/>
  <c r="E9" i="29"/>
  <c r="F9" i="29" s="1"/>
  <c r="D9" i="29"/>
  <c r="N15" i="38"/>
  <c r="O15" i="38"/>
  <c r="P15" i="38" s="1"/>
  <c r="D9" i="37"/>
  <c r="E9" i="37"/>
  <c r="F9" i="37" s="1"/>
  <c r="J27" i="35"/>
  <c r="K27" i="35" s="1"/>
</calcChain>
</file>

<file path=xl/sharedStrings.xml><?xml version="1.0" encoding="utf-8"?>
<sst xmlns="http://schemas.openxmlformats.org/spreadsheetml/2006/main" count="2202" uniqueCount="176">
  <si>
    <t>Class of Vehicle</t>
  </si>
  <si>
    <t>Code</t>
  </si>
  <si>
    <t>Total</t>
  </si>
  <si>
    <t>$</t>
  </si>
  <si>
    <t/>
  </si>
  <si>
    <t>101</t>
  </si>
  <si>
    <t>102</t>
  </si>
  <si>
    <t>103</t>
  </si>
  <si>
    <t>111</t>
  </si>
  <si>
    <t>112</t>
  </si>
  <si>
    <t>113</t>
  </si>
  <si>
    <t>121</t>
  </si>
  <si>
    <t>122</t>
  </si>
  <si>
    <t>123</t>
  </si>
  <si>
    <t>131</t>
  </si>
  <si>
    <t>132</t>
  </si>
  <si>
    <t>133</t>
  </si>
  <si>
    <t>141</t>
  </si>
  <si>
    <t>142</t>
  </si>
  <si>
    <t>143</t>
  </si>
  <si>
    <t>151</t>
  </si>
  <si>
    <t>152</t>
  </si>
  <si>
    <t>153</t>
  </si>
  <si>
    <t>161</t>
  </si>
  <si>
    <t>162</t>
  </si>
  <si>
    <t>163</t>
  </si>
  <si>
    <t>201</t>
  </si>
  <si>
    <t>202</t>
  </si>
  <si>
    <t>203</t>
  </si>
  <si>
    <t>221</t>
  </si>
  <si>
    <t>222</t>
  </si>
  <si>
    <t>223</t>
  </si>
  <si>
    <t>241</t>
  </si>
  <si>
    <t>242</t>
  </si>
  <si>
    <t>243</t>
  </si>
  <si>
    <t>261</t>
  </si>
  <si>
    <t>262</t>
  </si>
  <si>
    <t>263</t>
  </si>
  <si>
    <t>291</t>
  </si>
  <si>
    <t>292</t>
  </si>
  <si>
    <t>293</t>
  </si>
  <si>
    <t>311</t>
  </si>
  <si>
    <t>312</t>
  </si>
  <si>
    <t>313</t>
  </si>
  <si>
    <t>331</t>
  </si>
  <si>
    <t>332</t>
  </si>
  <si>
    <t>333</t>
  </si>
  <si>
    <t>351</t>
  </si>
  <si>
    <t>352</t>
  </si>
  <si>
    <t>353</t>
  </si>
  <si>
    <t>371</t>
  </si>
  <si>
    <t>372</t>
  </si>
  <si>
    <t>373</t>
  </si>
  <si>
    <t>391</t>
  </si>
  <si>
    <t>392</t>
  </si>
  <si>
    <t>393</t>
  </si>
  <si>
    <t>411</t>
  </si>
  <si>
    <t>412</t>
  </si>
  <si>
    <t>413</t>
  </si>
  <si>
    <t>431</t>
  </si>
  <si>
    <t>432</t>
  </si>
  <si>
    <t>433</t>
  </si>
  <si>
    <t>451</t>
  </si>
  <si>
    <t>452</t>
  </si>
  <si>
    <t>453</t>
  </si>
  <si>
    <t>461</t>
  </si>
  <si>
    <t>462</t>
  </si>
  <si>
    <t>463</t>
  </si>
  <si>
    <t>471</t>
  </si>
  <si>
    <t>472</t>
  </si>
  <si>
    <t>473</t>
  </si>
  <si>
    <t>501</t>
  </si>
  <si>
    <t>502</t>
  </si>
  <si>
    <t>503</t>
  </si>
  <si>
    <t>521</t>
  </si>
  <si>
    <t>522</t>
  </si>
  <si>
    <t>523</t>
  </si>
  <si>
    <t>551</t>
  </si>
  <si>
    <t>552</t>
  </si>
  <si>
    <t>553</t>
  </si>
  <si>
    <t>561</t>
  </si>
  <si>
    <t>562</t>
  </si>
  <si>
    <t>563</t>
  </si>
  <si>
    <t>571</t>
  </si>
  <si>
    <t>572</t>
  </si>
  <si>
    <t>573</t>
  </si>
  <si>
    <t>581</t>
  </si>
  <si>
    <t>582</t>
  </si>
  <si>
    <t>583</t>
  </si>
  <si>
    <t>591</t>
  </si>
  <si>
    <t>592</t>
  </si>
  <si>
    <t>593</t>
  </si>
  <si>
    <t>Annual Cover Standard Rates (Non Pensioner)</t>
  </si>
  <si>
    <t>Applicable from 1 January 2018</t>
  </si>
  <si>
    <t>b) Police
      i) Any motor vehicle (excluding a motorcycle) registered in the name of the Victoria Police ...........................................................................................................</t>
  </si>
  <si>
    <t>High Risk Zone</t>
  </si>
  <si>
    <t>Medium Risk Zone</t>
  </si>
  <si>
    <t>Low Risk Zone</t>
  </si>
  <si>
    <t>TAC Charge</t>
  </si>
  <si>
    <t>Duty</t>
  </si>
  <si>
    <t xml:space="preserve">     c) prime mover type motor vehicle, but excluding motor vehicles classified under 2(d) and motor vehicles having a tare weight of 5 tonnes or less ....</t>
  </si>
  <si>
    <t>(b) Any motor vehicle with a bus or forward-control body-type constructed and primarily used for carrying passengers, but not for hire, fare or reward-
       (i) Seating fewer than 10 people (including the driver) ...........................................................................................................................................</t>
  </si>
  <si>
    <r>
      <t xml:space="preserve">       (ii) Seating more than 9 people (including the driver) </t>
    </r>
    <r>
      <rPr>
        <sz val="10"/>
        <color rgb="FF231F20"/>
        <rFont val="Arial Unicode MS"/>
        <family val="2"/>
      </rPr>
      <t>.............................................................................................................................................</t>
    </r>
  </si>
  <si>
    <r>
      <t xml:space="preserve">(c) Taxi - licensed under the </t>
    </r>
    <r>
      <rPr>
        <b/>
        <sz val="10"/>
        <rFont val="MS Sans Serif"/>
        <family val="2"/>
      </rPr>
      <t>Transport Act 1983</t>
    </r>
    <r>
      <rPr>
        <sz val="10"/>
        <rFont val="MS Sans Serif"/>
        <family val="2"/>
      </rPr>
      <t xml:space="preserve"> ...................................................................................................................................................</t>
    </r>
  </si>
  <si>
    <t>(d)   Bus - any motor vehicle, other than a taxi cab or private hire car, licensed for or primarily used for carrying passengers for hire, fare or reward-
        (i) seating fewer than 10 people (including the driver) ......................................................................................................................................</t>
  </si>
  <si>
    <t xml:space="preserve">       (ii) seating more than 9 but fewer than 31 people (including the driver), the relevant zone charge for a bus under (i), plus for each additional seat                                                                                                                      
             over 9 ...............................................................................................................................................................................................................</t>
  </si>
  <si>
    <t xml:space="preserve">       (iii) seating  31  people  or more ..............................................................................................................................................................................</t>
  </si>
  <si>
    <t xml:space="preserve">     b) over two tonnes carrying capacity, but excluding motor vehicles classified under 2(c) or 2(d) ...............................................................................</t>
  </si>
  <si>
    <t>1. Passenger Vehicles</t>
  </si>
  <si>
    <r>
      <t>2. Goods Vehicles</t>
    </r>
    <r>
      <rPr>
        <sz val="10"/>
        <rFont val="MS Sans Serif"/>
        <family val="2"/>
      </rPr>
      <t xml:space="preserve">
Any motor vehicle designed, constructed or primarily used for carrying goods-
     a) up to and including two tonnes carrying capacity (including utility) ........................................................................................................................</t>
    </r>
  </si>
  <si>
    <r>
      <t xml:space="preserve">4. Miscellaneous motor vehicles
</t>
    </r>
    <r>
      <rPr>
        <sz val="10"/>
        <rFont val="MS Sans Serif"/>
        <family val="2"/>
      </rPr>
      <t>(a) Any motor vehicle not otherwise classified: including road making motor vehicle, mobile crane, tractor (except those classified under 4(b)) ..............</t>
    </r>
  </si>
  <si>
    <r>
      <t>3. Motorcycles</t>
    </r>
    <r>
      <rPr>
        <sz val="10"/>
        <rFont val="MS Sans Serif"/>
        <family val="2"/>
      </rPr>
      <t xml:space="preserve">
a) Any general-use motorcycle, other than an exempt general-use motorcycle with
      i) engine capacity less than 61 cc .............................................................................................................................................................................</t>
    </r>
  </si>
  <si>
    <t xml:space="preserve">      iii) engine capacity greater than 125 cc but less than 501cc ......................................................................................................................................</t>
  </si>
  <si>
    <t xml:space="preserve">      iv) engine capacity greater than 500cc .....................................................................................................................................................................</t>
  </si>
  <si>
    <t xml:space="preserve">      ii) engine capacity greater than 60cc but less than 126cc .........................................................................................................................................</t>
  </si>
  <si>
    <t xml:space="preserve">      ii) engine capacity greater than 500cc .................................................................................................................................................................... </t>
  </si>
  <si>
    <r>
      <t xml:space="preserve">(c) Any recreation motor vehicle registered under the </t>
    </r>
    <r>
      <rPr>
        <b/>
        <sz val="10"/>
        <rFont val="MS Sans Serif"/>
        <family val="2"/>
      </rPr>
      <t>Road Safety Act 1986</t>
    </r>
    <r>
      <rPr>
        <sz val="10"/>
        <rFont val="MS Sans Serif"/>
        <family val="2"/>
      </rPr>
      <t xml:space="preserve"> ............................................................................................................</t>
    </r>
  </si>
  <si>
    <t>(d) Any vintage, veteran, classic or historic motor vehicle or motorcycle operating on a 45 day club permit ......................................................................</t>
  </si>
  <si>
    <t>(e) Any vintage, veteran, classic or historic motor vehicle or motorcycle operating on a 90 day club permit .....................................................................</t>
  </si>
  <si>
    <r>
      <t xml:space="preserve">5. Special purpose motor vehicles
</t>
    </r>
    <r>
      <rPr>
        <sz val="10"/>
        <rFont val="MS Sans Serif"/>
        <family val="2"/>
      </rPr>
      <t>a) Fire brigade
      i) Any motor vehicle owned by the Metropolitan Fire Brigades Board which is used to combat outbreaks of fire ......................................................</t>
    </r>
  </si>
  <si>
    <t xml:space="preserve">      ii) Any motor vehicle owned by the Country Fire Authority or any brigade or group of brigades registered with the Country Fire Authority which is 
          used to combat outbreaks of fire ...........................................................................................................................................................................</t>
  </si>
  <si>
    <t xml:space="preserve">      ii) Any motorcycle registered in the name of the Victoria Police ...................................................................................................................................</t>
  </si>
  <si>
    <r>
      <t xml:space="preserve">      ii) Tow truck licensed under the </t>
    </r>
    <r>
      <rPr>
        <b/>
        <sz val="10"/>
        <rFont val="MS Sans Serif"/>
        <family val="2"/>
      </rPr>
      <t>Accident Towing Services Act 2007</t>
    </r>
    <r>
      <rPr>
        <sz val="10"/>
        <rFont val="MS Sans Serif"/>
        <family val="2"/>
      </rPr>
      <t xml:space="preserve"> .............................................................................................................</t>
    </r>
  </si>
  <si>
    <t xml:space="preserve">d) Hire and drive yourself motor vehicle or motorcycle, but excluding a prime mover classified under item 2(c).  .............................................................. </t>
  </si>
  <si>
    <t>c) Motor trades
      i) Motor vehicle used by a manufacturer of vehicles, a dealer in vehicles, a fleet owner or a licensed tester of vehicles as defined in the 
          vehicles regulations with general identification mark (trade plate) attached ............................................................................................................</t>
  </si>
  <si>
    <t xml:space="preserve">     d) any motor vehicle owned by a primary producer that would otherwise be classified under 2(b) or 2(c) that is used solely in connection with the     
          primary production operations of the owner ......................................................................................................................................................</t>
  </si>
  <si>
    <r>
      <t xml:space="preserve">(a) Any motor vehicle with sedan, station wagon or related body-type (including 4WD passenger vehicle) not included in any other class; 
      self-propelled caravan; ambulance; hearse; mourning coach; private hire car licensed under the </t>
    </r>
    <r>
      <rPr>
        <b/>
        <sz val="10"/>
        <rFont val="MS Sans Serif"/>
        <family val="2"/>
      </rPr>
      <t>Transport Act 1983</t>
    </r>
    <r>
      <rPr>
        <sz val="10"/>
        <rFont val="MS Sans Serif"/>
        <family val="2"/>
      </rPr>
      <t xml:space="preserve"> .....................................</t>
    </r>
  </si>
  <si>
    <r>
      <t xml:space="preserve">(a) Any motor vehicle with sedan, station wagon or related body-type (including 4WD passenger vehicle) not included in any other class; 
      self-propelled caravan; ambulance; hearse; mourning coach; private hire car licensed under the </t>
    </r>
    <r>
      <rPr>
        <b/>
        <sz val="10"/>
        <rFont val="MS Sans Serif"/>
        <family val="2"/>
      </rPr>
      <t>Transport Act 1983</t>
    </r>
    <r>
      <rPr>
        <sz val="10"/>
        <rFont val="MS Sans Serif"/>
        <family val="2"/>
      </rPr>
      <t xml:space="preserve">  .....................................</t>
    </r>
  </si>
  <si>
    <t>Six Months Cover Standard Rates (Non Pensioner)</t>
  </si>
  <si>
    <t>Three Months Cover Standard Rates (Non Pensioner)</t>
  </si>
  <si>
    <t>Annual Cover - Eligible Pensioner</t>
  </si>
  <si>
    <t>Six Months Cover - Eligible Pensioner</t>
  </si>
  <si>
    <t>Three Months Cover - Eligible Pensioner</t>
  </si>
  <si>
    <t>Annual Cover - Declared Apprentices</t>
  </si>
  <si>
    <t>Six Months Cover - Declared Apprentices</t>
  </si>
  <si>
    <t>Three Months Cover - Declared Apprentices</t>
  </si>
  <si>
    <t xml:space="preserve">(b) Any tractor, self-propelled farm machine or motor cycle owned by a primary producer and used solely in connection with the primary production 
      operations of the owner ...........................................................................................................................................................................................  </t>
  </si>
  <si>
    <t>GST
Included</t>
  </si>
  <si>
    <r>
      <t>2. Goods Vehicles</t>
    </r>
    <r>
      <rPr>
        <sz val="10"/>
        <rFont val="MS Sans Serif"/>
        <family val="2"/>
      </rPr>
      <t xml:space="preserve">
Any motor vehicle designed, constructed or primarily used for carrying goods-
     a) up to and including two tonnes carrying capacity (including utility) .......................................................................................................................</t>
    </r>
  </si>
  <si>
    <t>b) Any exempt general-use motorcycle with
      i) engine capacity greater than 125 cc but less than 501cc  ...................................................................................................................................</t>
  </si>
  <si>
    <t>TRANSPORT ACCIDENT CHARGES INCLUDING GST AND DUTY</t>
  </si>
  <si>
    <t>Pensioner concession rates</t>
  </si>
  <si>
    <t>The Transport Accident Charges Order (No.1) 2017 makes provision for reduced charges for certain classes of pensioners.</t>
  </si>
  <si>
    <t>Enquiries about and applications for the concession should be referred to VicRoads.</t>
  </si>
  <si>
    <t>Six-Monthly registration periods for Pensioners and Beneficiaries (Health Care Card Holders)</t>
  </si>
  <si>
    <t>The Transport Accident Charges Order (No.1) 2017 makes provision for pensioners and beneficiaries whose vehicle is registered for six months to pay a transport accident charge for the corresponding period.</t>
  </si>
  <si>
    <t>The six-monthly charges shown apply only to vehicles where the owner has elected a six-monthly registration period under regulations 43(i) and 68(i) of the Road Safety (Vehicles) Regulations 2009.</t>
  </si>
  <si>
    <t>Enquiries about six-monthly registration should be referred to  VicRoads.</t>
  </si>
  <si>
    <t>Declared apprentice’s concession</t>
  </si>
  <si>
    <t>Enquiries about the declared apprentice’s concession should be referred to VicRoads.</t>
  </si>
  <si>
    <t>Motorcycles</t>
  </si>
  <si>
    <t>Under the Transport Accident Charges Order (No.1) 2017:</t>
  </si>
  <si>
    <t>“general-use motorcycle” means a motorcycle that is not classified, or to  be  classified, under 4(b), 4(c), 4(d), 5(b)(ii) or  5(d);</t>
  </si>
  <si>
    <t>(Code 431, 432, 433, 451, 452, 453, 561, 562, 563, 591, 592 or 593)</t>
  </si>
  <si>
    <t>“exempt general-use motorcycle” means a general-use motorcycle which,–</t>
  </si>
  <si>
    <t>•    Annual Standard Rates</t>
  </si>
  <si>
    <t>•    Annual Pensioner Concession Rates</t>
  </si>
  <si>
    <t>•    Six Monthly Standard Rates</t>
  </si>
  <si>
    <t>•    Three Monthly Standard Rates</t>
  </si>
  <si>
    <t>•    Six Monthly Pensioner Concession Rates</t>
  </si>
  <si>
    <t>•    Three Monthly Pensioner Concession Rates</t>
  </si>
  <si>
    <t>•    Annual Declared Apprentices Concession Rates</t>
  </si>
  <si>
    <t>•    Six Monthly Declared Apprentices Concession Rates</t>
  </si>
  <si>
    <t>•    Three Monthly Declared Apprentices Concession Rates</t>
  </si>
  <si>
    <t>Effective date: 1 January 2018</t>
  </si>
  <si>
    <t>The reduced charge applies in respect of one motor vehicle used solely for social, domestic and pleasure purposes, owned by the applicant, and entitled to concessional registration under the Road Safety Act 1986.</t>
  </si>
  <si>
    <t>(b) is fitted with an engine with a capacity greater than 125 cc, and</t>
  </si>
  <si>
    <t>(c) is the subject of an application for registration or renewal of registration by an individual.</t>
  </si>
  <si>
    <t>If the motor vehicle is subject to the ‘declared apprentice’s concession’ the transport accident charge applicable to the motor vehicle is one-half of the transport accident charge that would otherwise be payable</t>
  </si>
  <si>
    <t xml:space="preserve">for motor vehicles classified under class’ 1(a), 1(b)(i), 2(a) or 2(b). </t>
  </si>
  <si>
    <t xml:space="preserve">(a) at the time when application is made for registration or renewal of registration, application is made by a person who has another general-use motorcycle registered under the Road Safety Act 1986 that is classified under 3(a)(iii) or </t>
  </si>
  <si>
    <t xml:space="preserve">     3(a)(iv) (Code 331, 332, 333, 351, 352 or 353),  and</t>
  </si>
  <si>
    <t>Postcodes in the high risk zone</t>
  </si>
  <si>
    <t>Postcodes in the medium risk zone</t>
  </si>
  <si>
    <t>or any non Victorian postcode</t>
  </si>
  <si>
    <t>Victorian postcodes not listed above are deemed to be low risk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</si>
</sst>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
    <numFmt numFmtId="166" formatCode="0.0000%"/>
  </numFmts>
  <fonts count="17" x14ac:knownFonts="1">
    <font>
      <sz val="10"/>
      <name val="Arial"/>
    </font>
    <font>
      <b/>
      <sz val="10"/>
      <name val="Arial"/>
      <family val="2"/>
    </font>
    <font>
      <sz val="10"/>
      <name val="Arial"/>
      <family val="2"/>
    </font>
    <font>
      <b/>
      <sz val="10"/>
      <name val="MS Sans Serif"/>
      <family val="2"/>
    </font>
    <font>
      <sz val="10"/>
      <name val="MS Sans Serif"/>
      <family val="2"/>
    </font>
    <font>
      <b/>
      <sz val="16"/>
      <name val="Arial"/>
      <family val="2"/>
    </font>
    <font>
      <b/>
      <sz val="12"/>
      <name val="Arial"/>
      <family val="2"/>
    </font>
    <font>
      <b/>
      <sz val="12"/>
      <name val="MS Sans Serif"/>
      <family val="2"/>
    </font>
    <font>
      <b/>
      <sz val="10"/>
      <name val="Arial"/>
      <family val="2"/>
    </font>
    <font>
      <b/>
      <i/>
      <sz val="10"/>
      <name val="Arial"/>
      <family val="2"/>
    </font>
    <font>
      <i/>
      <sz val="10"/>
      <name val="Arial"/>
      <family val="2"/>
    </font>
    <font>
      <sz val="11"/>
      <color rgb="FF9C0006"/>
      <name val="Calibri"/>
      <family val="2"/>
      <scheme val="minor"/>
    </font>
    <font>
      <b/>
      <sz val="13.5"/>
      <name val="MS Sans Serif"/>
      <family val="2"/>
    </font>
    <font>
      <sz val="10"/>
      <color rgb="FF231F20"/>
      <name val="Arial Unicode MS"/>
      <family val="2"/>
    </font>
    <font>
      <sz val="14"/>
      <name val="Arial"/>
      <family val="2"/>
    </font>
    <font>
      <sz val="20"/>
      <name val="Arial"/>
      <family val="2"/>
    </font>
    <font>
      <b/>
      <sz val="26"/>
      <name val="Arial"/>
      <family val="2"/>
    </font>
  </fonts>
  <fills count="5">
    <fill>
      <patternFill patternType="none"/>
    </fill>
    <fill>
      <patternFill patternType="gray125"/>
    </fill>
    <fill>
      <patternFill patternType="solid">
        <fgColor indexed="65"/>
        <bgColor indexed="64"/>
      </patternFill>
    </fill>
    <fill>
      <patternFill patternType="solid">
        <fgColor rgb="FFFFC7CE"/>
      </patternFill>
    </fill>
    <fill>
      <patternFill patternType="solid">
        <fgColor theme="4" tint="0.59999389629810485"/>
        <bgColor indexed="64"/>
      </patternFill>
    </fill>
  </fills>
  <borders count="15">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1" fillId="3" borderId="0" applyNumberFormat="0" applyBorder="0" applyAlignment="0" applyProtection="0"/>
    <xf numFmtId="0" fontId="2" fillId="0" borderId="0"/>
    <xf numFmtId="9" fontId="2" fillId="0" borderId="0" applyFont="0" applyFill="0" applyBorder="0" applyAlignment="0" applyProtection="0"/>
  </cellStyleXfs>
  <cellXfs count="194">
    <xf numFmtId="0" fontId="0" fillId="0" borderId="0" xfId="0"/>
    <xf numFmtId="0" fontId="2" fillId="0" borderId="0" xfId="2" applyFont="1"/>
    <xf numFmtId="9" fontId="4" fillId="0" borderId="0" xfId="2" applyNumberFormat="1" applyFont="1" applyBorder="1"/>
    <xf numFmtId="0" fontId="0" fillId="0" borderId="0" xfId="0" applyAlignment="1">
      <alignment horizontal="centerContinuous"/>
    </xf>
    <xf numFmtId="0" fontId="0" fillId="0" borderId="0" xfId="0" applyBorder="1"/>
    <xf numFmtId="2" fontId="0" fillId="0" borderId="0" xfId="0" applyNumberFormat="1" applyBorder="1"/>
    <xf numFmtId="0" fontId="6" fillId="0" borderId="0" xfId="0" applyFont="1" applyAlignment="1">
      <alignment horizontal="centerContinuous"/>
    </xf>
    <xf numFmtId="2" fontId="0" fillId="0" borderId="0" xfId="0" applyNumberFormat="1" applyBorder="1" applyAlignment="1">
      <alignment horizontal="centerContinuous"/>
    </xf>
    <xf numFmtId="2" fontId="4" fillId="2" borderId="0" xfId="0" applyNumberFormat="1" applyFont="1" applyFill="1"/>
    <xf numFmtId="2" fontId="0" fillId="2" borderId="0" xfId="0" applyNumberFormat="1" applyFill="1" applyBorder="1"/>
    <xf numFmtId="2" fontId="1" fillId="2" borderId="0" xfId="0" applyNumberFormat="1" applyFont="1" applyFill="1" applyBorder="1"/>
    <xf numFmtId="0" fontId="0" fillId="2" borderId="0" xfId="0" applyFill="1"/>
    <xf numFmtId="0" fontId="0" fillId="2" borderId="0" xfId="0" applyFill="1" applyBorder="1"/>
    <xf numFmtId="0" fontId="0" fillId="0" borderId="1" xfId="0" applyBorder="1" applyAlignment="1">
      <alignment horizontal="right"/>
    </xf>
    <xf numFmtId="0" fontId="0" fillId="0" borderId="0" xfId="0" applyAlignment="1">
      <alignment horizontal="right"/>
    </xf>
    <xf numFmtId="0" fontId="0" fillId="0" borderId="0" xfId="0" applyFill="1" applyAlignment="1">
      <alignment horizontal="centerContinuous"/>
    </xf>
    <xf numFmtId="2" fontId="10" fillId="0" borderId="0" xfId="0" applyNumberFormat="1" applyFont="1" applyFill="1" applyBorder="1"/>
    <xf numFmtId="0" fontId="0" fillId="0" borderId="0" xfId="0" applyFill="1"/>
    <xf numFmtId="2" fontId="4" fillId="0" borderId="0" xfId="0" applyNumberFormat="1" applyFont="1" applyFill="1"/>
    <xf numFmtId="165" fontId="0" fillId="0" borderId="0" xfId="3" applyNumberFormat="1" applyFont="1"/>
    <xf numFmtId="165" fontId="0" fillId="0" borderId="0" xfId="3" applyNumberFormat="1" applyFont="1" applyBorder="1"/>
    <xf numFmtId="166" fontId="0" fillId="0" borderId="0" xfId="3" applyNumberFormat="1" applyFont="1"/>
    <xf numFmtId="166" fontId="0" fillId="0" borderId="0" xfId="3" applyNumberFormat="1" applyFont="1" applyBorder="1"/>
    <xf numFmtId="0" fontId="0" fillId="0" borderId="0" xfId="0" applyAlignment="1">
      <alignment horizontal="center"/>
    </xf>
    <xf numFmtId="2" fontId="2" fillId="2" borderId="0" xfId="0" applyNumberFormat="1" applyFont="1" applyFill="1" applyBorder="1"/>
    <xf numFmtId="2" fontId="2" fillId="0" borderId="0" xfId="0" applyNumberFormat="1" applyFont="1" applyBorder="1"/>
    <xf numFmtId="0" fontId="2" fillId="0" borderId="0" xfId="0" applyFont="1"/>
    <xf numFmtId="0" fontId="2" fillId="0" borderId="0" xfId="0" applyFont="1" applyFill="1"/>
    <xf numFmtId="0" fontId="2" fillId="0" borderId="0" xfId="0" applyFont="1" applyBorder="1"/>
    <xf numFmtId="166" fontId="11" fillId="0" borderId="0" xfId="1" applyNumberFormat="1" applyFill="1"/>
    <xf numFmtId="165" fontId="0" fillId="0" borderId="0" xfId="3" applyNumberFormat="1" applyFont="1" applyFill="1"/>
    <xf numFmtId="0" fontId="0" fillId="0" borderId="1" xfId="0" applyFill="1" applyBorder="1" applyAlignment="1">
      <alignment horizontal="right"/>
    </xf>
    <xf numFmtId="2" fontId="0" fillId="0" borderId="0" xfId="0" applyNumberFormat="1" applyFill="1" applyBorder="1"/>
    <xf numFmtId="2" fontId="0" fillId="0" borderId="0" xfId="0" applyNumberFormat="1" applyFill="1" applyBorder="1" applyAlignment="1">
      <alignment horizontal="right"/>
    </xf>
    <xf numFmtId="166" fontId="0" fillId="0" borderId="0" xfId="3" applyNumberFormat="1" applyFont="1" applyFill="1"/>
    <xf numFmtId="2" fontId="2" fillId="4" borderId="0" xfId="0" applyNumberFormat="1" applyFont="1" applyFill="1" applyBorder="1"/>
    <xf numFmtId="2" fontId="10" fillId="4" borderId="0" xfId="0" applyNumberFormat="1" applyFont="1" applyFill="1" applyBorder="1"/>
    <xf numFmtId="0" fontId="0" fillId="4" borderId="1" xfId="0" applyFill="1" applyBorder="1" applyAlignment="1">
      <alignment horizontal="right"/>
    </xf>
    <xf numFmtId="2" fontId="0" fillId="4" borderId="0" xfId="0" applyNumberFormat="1" applyFill="1" applyBorder="1"/>
    <xf numFmtId="2" fontId="0" fillId="4" borderId="0" xfId="0" applyNumberFormat="1" applyFill="1" applyBorder="1" applyAlignment="1">
      <alignment horizontal="centerContinuous"/>
    </xf>
    <xf numFmtId="2" fontId="0" fillId="4" borderId="0" xfId="0" applyNumberFormat="1" applyFill="1" applyBorder="1" applyAlignment="1">
      <alignment horizontal="right"/>
    </xf>
    <xf numFmtId="2" fontId="10" fillId="4" borderId="0" xfId="0" applyNumberFormat="1" applyFont="1" applyFill="1" applyBorder="1" applyAlignment="1">
      <alignment horizontal="right"/>
    </xf>
    <xf numFmtId="0" fontId="2" fillId="0" borderId="0" xfId="0" applyFont="1" applyAlignment="1">
      <alignment horizontal="center"/>
    </xf>
    <xf numFmtId="2" fontId="2" fillId="0" borderId="1" xfId="2" applyNumberFormat="1" applyFont="1" applyBorder="1" applyAlignment="1">
      <alignment horizontal="center"/>
    </xf>
    <xf numFmtId="2" fontId="2" fillId="4" borderId="1" xfId="2" applyNumberFormat="1" applyFont="1" applyFill="1"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0" borderId="1" xfId="0" applyFill="1" applyBorder="1" applyAlignment="1">
      <alignment horizontal="center"/>
    </xf>
    <xf numFmtId="0" fontId="4" fillId="0" borderId="1" xfId="2" applyFont="1" applyBorder="1" applyAlignment="1">
      <alignment horizontal="center"/>
    </xf>
    <xf numFmtId="0" fontId="4" fillId="4" borderId="1" xfId="2" applyFont="1" applyFill="1" applyBorder="1" applyAlignment="1">
      <alignment horizontal="center"/>
    </xf>
    <xf numFmtId="0" fontId="4" fillId="0" borderId="6" xfId="2" applyFont="1" applyBorder="1" applyAlignment="1">
      <alignment wrapText="1"/>
    </xf>
    <xf numFmtId="9" fontId="4" fillId="4" borderId="6" xfId="2" applyNumberFormat="1" applyFont="1" applyFill="1" applyBorder="1" applyAlignment="1">
      <alignment wrapText="1"/>
    </xf>
    <xf numFmtId="9" fontId="4" fillId="0" borderId="6" xfId="2" applyNumberFormat="1" applyFont="1" applyBorder="1"/>
    <xf numFmtId="9" fontId="4" fillId="4" borderId="6" xfId="2" applyNumberFormat="1" applyFont="1" applyFill="1" applyBorder="1"/>
    <xf numFmtId="9" fontId="4" fillId="0" borderId="6" xfId="2" applyNumberFormat="1" applyFont="1" applyBorder="1" applyAlignment="1">
      <alignment wrapText="1"/>
    </xf>
    <xf numFmtId="2" fontId="3" fillId="0" borderId="6" xfId="2" applyNumberFormat="1" applyFont="1" applyBorder="1" applyAlignment="1">
      <alignment wrapText="1"/>
    </xf>
    <xf numFmtId="2" fontId="4" fillId="4" borderId="6" xfId="2" applyNumberFormat="1" applyFont="1" applyFill="1" applyBorder="1" applyAlignment="1">
      <alignment wrapText="1"/>
    </xf>
    <xf numFmtId="0" fontId="4" fillId="0" borderId="6" xfId="2" applyFont="1" applyBorder="1"/>
    <xf numFmtId="0" fontId="4" fillId="4" borderId="6" xfId="2" applyFont="1" applyFill="1" applyBorder="1"/>
    <xf numFmtId="0" fontId="4" fillId="4" borderId="6" xfId="2" applyFont="1" applyFill="1" applyBorder="1" applyAlignment="1">
      <alignment wrapText="1"/>
    </xf>
    <xf numFmtId="0" fontId="4" fillId="0" borderId="7" xfId="2" applyFont="1" applyBorder="1"/>
    <xf numFmtId="0" fontId="3" fillId="0" borderId="8" xfId="2" applyFont="1" applyBorder="1" applyAlignment="1">
      <alignment horizontal="center"/>
    </xf>
    <xf numFmtId="0" fontId="8" fillId="2" borderId="9" xfId="0" applyFont="1" applyFill="1" applyBorder="1" applyAlignment="1">
      <alignment horizontal="right"/>
    </xf>
    <xf numFmtId="0" fontId="9" fillId="0" borderId="9" xfId="0" applyFont="1" applyFill="1" applyBorder="1" applyAlignment="1">
      <alignment horizontal="right"/>
    </xf>
    <xf numFmtId="0" fontId="8" fillId="0" borderId="9" xfId="0" applyFont="1" applyBorder="1" applyAlignment="1">
      <alignment horizontal="right"/>
    </xf>
    <xf numFmtId="0" fontId="8" fillId="0" borderId="10" xfId="0" applyFont="1" applyBorder="1" applyAlignment="1">
      <alignment horizontal="right"/>
    </xf>
    <xf numFmtId="4" fontId="8" fillId="0" borderId="11" xfId="0" applyNumberFormat="1" applyFont="1" applyBorder="1"/>
    <xf numFmtId="4" fontId="8" fillId="4" borderId="11" xfId="0" applyNumberFormat="1" applyFont="1" applyFill="1" applyBorder="1"/>
    <xf numFmtId="2" fontId="2" fillId="0" borderId="12" xfId="2" applyNumberFormat="1" applyFont="1" applyBorder="1" applyAlignment="1">
      <alignment horizontal="center"/>
    </xf>
    <xf numFmtId="2" fontId="2" fillId="2" borderId="13" xfId="0" applyNumberFormat="1" applyFont="1" applyFill="1" applyBorder="1"/>
    <xf numFmtId="2" fontId="10" fillId="0" borderId="13" xfId="0" applyNumberFormat="1" applyFont="1" applyFill="1" applyBorder="1"/>
    <xf numFmtId="2" fontId="2" fillId="0" borderId="13" xfId="0" applyNumberFormat="1" applyFont="1" applyBorder="1"/>
    <xf numFmtId="4" fontId="8" fillId="0" borderId="14" xfId="0" applyNumberFormat="1" applyFont="1" applyBorder="1"/>
    <xf numFmtId="0" fontId="1" fillId="2" borderId="9" xfId="0" applyFont="1" applyFill="1" applyBorder="1" applyAlignment="1">
      <alignment horizontal="right"/>
    </xf>
    <xf numFmtId="0" fontId="1" fillId="0" borderId="9" xfId="0" applyFont="1" applyBorder="1" applyAlignment="1">
      <alignment horizontal="right"/>
    </xf>
    <xf numFmtId="0" fontId="1" fillId="0" borderId="10" xfId="0" applyFont="1" applyFill="1" applyBorder="1" applyAlignment="1">
      <alignment horizontal="right"/>
    </xf>
    <xf numFmtId="2" fontId="1" fillId="0" borderId="11" xfId="0" applyNumberFormat="1" applyFont="1" applyFill="1" applyBorder="1"/>
    <xf numFmtId="2" fontId="1" fillId="4" borderId="11" xfId="0" applyNumberFormat="1" applyFont="1" applyFill="1" applyBorder="1"/>
    <xf numFmtId="2" fontId="4" fillId="4" borderId="0" xfId="0" applyNumberFormat="1" applyFont="1" applyFill="1" applyBorder="1" applyAlignment="1">
      <alignment horizontal="centerContinuous"/>
    </xf>
    <xf numFmtId="2" fontId="1" fillId="4" borderId="11" xfId="0" applyNumberFormat="1" applyFont="1" applyFill="1" applyBorder="1" applyAlignment="1">
      <alignment horizontal="centerContinuous"/>
    </xf>
    <xf numFmtId="2" fontId="1" fillId="0" borderId="11" xfId="0" applyNumberFormat="1" applyFont="1" applyBorder="1"/>
    <xf numFmtId="0" fontId="0" fillId="0" borderId="12" xfId="0" applyBorder="1" applyAlignment="1">
      <alignment horizontal="center"/>
    </xf>
    <xf numFmtId="2" fontId="0" fillId="0" borderId="13" xfId="0" applyNumberFormat="1" applyBorder="1"/>
    <xf numFmtId="2" fontId="1" fillId="0" borderId="14" xfId="0" applyNumberFormat="1" applyFont="1" applyBorder="1"/>
    <xf numFmtId="0" fontId="1" fillId="0" borderId="10" xfId="0" applyFont="1" applyBorder="1" applyAlignment="1">
      <alignment horizontal="right"/>
    </xf>
    <xf numFmtId="0" fontId="3" fillId="0" borderId="8" xfId="2" applyFont="1" applyFill="1" applyBorder="1" applyAlignment="1">
      <alignment horizontal="center"/>
    </xf>
    <xf numFmtId="0" fontId="1" fillId="0" borderId="9" xfId="0" applyFont="1" applyFill="1" applyBorder="1" applyAlignment="1">
      <alignment horizontal="right"/>
    </xf>
    <xf numFmtId="2" fontId="1" fillId="4" borderId="11" xfId="0" applyNumberFormat="1" applyFont="1" applyFill="1" applyBorder="1" applyAlignment="1">
      <alignment horizontal="right"/>
    </xf>
    <xf numFmtId="2" fontId="0" fillId="2" borderId="13" xfId="0" applyNumberFormat="1" applyFill="1" applyBorder="1"/>
    <xf numFmtId="4" fontId="1" fillId="0" borderId="11" xfId="0" applyNumberFormat="1" applyFont="1" applyBorder="1"/>
    <xf numFmtId="4" fontId="1" fillId="4" borderId="11" xfId="0" applyNumberFormat="1" applyFont="1" applyFill="1" applyBorder="1"/>
    <xf numFmtId="4" fontId="1" fillId="4" borderId="11" xfId="0" applyNumberFormat="1" applyFont="1" applyFill="1" applyBorder="1" applyAlignment="1">
      <alignment horizontal="centerContinuous"/>
    </xf>
    <xf numFmtId="0" fontId="4" fillId="0" borderId="12" xfId="2" applyFont="1" applyBorder="1" applyAlignment="1">
      <alignment horizontal="center"/>
    </xf>
    <xf numFmtId="4" fontId="1" fillId="0" borderId="11" xfId="0" applyNumberFormat="1" applyFont="1" applyFill="1" applyBorder="1"/>
    <xf numFmtId="4" fontId="1" fillId="0" borderId="14" xfId="0" applyNumberFormat="1" applyFont="1" applyFill="1" applyBorder="1"/>
    <xf numFmtId="4" fontId="1" fillId="0" borderId="14" xfId="0" applyNumberFormat="1" applyFont="1" applyBorder="1"/>
    <xf numFmtId="0" fontId="8" fillId="0" borderId="8" xfId="0" applyFont="1" applyBorder="1" applyAlignment="1">
      <alignment horizontal="right"/>
    </xf>
    <xf numFmtId="2" fontId="2" fillId="0" borderId="1" xfId="0" applyNumberFormat="1" applyFont="1" applyBorder="1" applyAlignment="1">
      <alignment horizontal="right"/>
    </xf>
    <xf numFmtId="2" fontId="2" fillId="4" borderId="1" xfId="0" applyNumberFormat="1" applyFont="1" applyFill="1" applyBorder="1" applyAlignment="1">
      <alignment horizontal="right"/>
    </xf>
    <xf numFmtId="2" fontId="8" fillId="4" borderId="11" xfId="0" applyNumberFormat="1" applyFont="1" applyFill="1" applyBorder="1"/>
    <xf numFmtId="2" fontId="2" fillId="0" borderId="12" xfId="0" applyNumberFormat="1" applyFont="1" applyBorder="1" applyAlignment="1">
      <alignment horizontal="right"/>
    </xf>
    <xf numFmtId="0" fontId="1" fillId="0" borderId="8" xfId="0" applyFont="1" applyFill="1" applyBorder="1" applyAlignment="1">
      <alignment horizontal="right"/>
    </xf>
    <xf numFmtId="0" fontId="0" fillId="0" borderId="12" xfId="0" applyBorder="1" applyAlignment="1">
      <alignment horizontal="right"/>
    </xf>
    <xf numFmtId="0" fontId="1" fillId="0" borderId="8" xfId="0" applyFont="1" applyBorder="1" applyAlignment="1">
      <alignment horizontal="right"/>
    </xf>
    <xf numFmtId="2" fontId="0" fillId="0" borderId="1" xfId="0" applyNumberFormat="1" applyBorder="1" applyAlignment="1">
      <alignment horizontal="right"/>
    </xf>
    <xf numFmtId="2" fontId="0" fillId="4" borderId="1" xfId="0" applyNumberFormat="1" applyFill="1" applyBorder="1" applyAlignment="1">
      <alignment horizontal="right"/>
    </xf>
    <xf numFmtId="2" fontId="0" fillId="0" borderId="12" xfId="0" applyNumberFormat="1" applyBorder="1" applyAlignment="1">
      <alignment horizontal="right"/>
    </xf>
    <xf numFmtId="0" fontId="8" fillId="0" borderId="12" xfId="0" applyFont="1" applyBorder="1" applyAlignment="1">
      <alignment horizontal="right"/>
    </xf>
    <xf numFmtId="0" fontId="1" fillId="0" borderId="12" xfId="0" applyFont="1" applyFill="1" applyBorder="1" applyAlignment="1">
      <alignment horizontal="right"/>
    </xf>
    <xf numFmtId="0" fontId="1" fillId="0" borderId="12" xfId="0" applyFont="1" applyBorder="1" applyAlignment="1">
      <alignment horizontal="right"/>
    </xf>
    <xf numFmtId="0" fontId="8" fillId="2" borderId="13" xfId="0" applyFont="1" applyFill="1" applyBorder="1" applyAlignment="1">
      <alignment horizontal="center"/>
    </xf>
    <xf numFmtId="0" fontId="9" fillId="0" borderId="13" xfId="0" applyFont="1" applyFill="1" applyBorder="1" applyAlignment="1">
      <alignment horizontal="center"/>
    </xf>
    <xf numFmtId="0" fontId="8" fillId="0" borderId="13" xfId="0" applyFont="1" applyBorder="1" applyAlignment="1">
      <alignment horizontal="center"/>
    </xf>
    <xf numFmtId="0" fontId="8" fillId="0" borderId="14" xfId="0" applyFont="1" applyBorder="1" applyAlignment="1">
      <alignment horizontal="center"/>
    </xf>
    <xf numFmtId="0" fontId="1" fillId="2" borderId="13" xfId="0" applyFont="1" applyFill="1" applyBorder="1" applyAlignment="1">
      <alignment horizontal="center"/>
    </xf>
    <xf numFmtId="0" fontId="1" fillId="0" borderId="13" xfId="0" applyFont="1" applyBorder="1" applyAlignment="1">
      <alignment horizontal="center"/>
    </xf>
    <xf numFmtId="0" fontId="1" fillId="0" borderId="14" xfId="0" applyFont="1" applyFill="1" applyBorder="1" applyAlignment="1">
      <alignment horizontal="center"/>
    </xf>
    <xf numFmtId="0" fontId="1" fillId="0" borderId="14" xfId="0" applyFont="1" applyBorder="1" applyAlignment="1">
      <alignment horizontal="center"/>
    </xf>
    <xf numFmtId="0" fontId="1" fillId="0" borderId="13" xfId="0" applyFont="1" applyFill="1" applyBorder="1" applyAlignment="1">
      <alignment horizontal="center"/>
    </xf>
    <xf numFmtId="2" fontId="3" fillId="0" borderId="9" xfId="2" applyNumberFormat="1" applyFont="1" applyFill="1" applyBorder="1" applyAlignment="1">
      <alignment horizontal="center"/>
    </xf>
    <xf numFmtId="2" fontId="3" fillId="0" borderId="10" xfId="2" applyNumberFormat="1" applyFont="1" applyFill="1" applyBorder="1" applyAlignment="1">
      <alignment horizontal="center"/>
    </xf>
    <xf numFmtId="0" fontId="8" fillId="2" borderId="9" xfId="0" applyFont="1" applyFill="1" applyBorder="1" applyAlignment="1">
      <alignment horizontal="center" wrapText="1"/>
    </xf>
    <xf numFmtId="0" fontId="1" fillId="2" borderId="9" xfId="0" applyFont="1" applyFill="1" applyBorder="1" applyAlignment="1">
      <alignment horizontal="center" wrapText="1"/>
    </xf>
    <xf numFmtId="0" fontId="1" fillId="0" borderId="9" xfId="0" applyFont="1" applyFill="1" applyBorder="1" applyAlignment="1">
      <alignment horizontal="center" wrapText="1"/>
    </xf>
    <xf numFmtId="9" fontId="4" fillId="0" borderId="7" xfId="2" applyNumberFormat="1" applyFont="1" applyBorder="1"/>
    <xf numFmtId="9" fontId="3" fillId="0" borderId="5" xfId="2" applyNumberFormat="1" applyFont="1" applyBorder="1" applyAlignment="1">
      <alignment wrapText="1"/>
    </xf>
    <xf numFmtId="9" fontId="4" fillId="4" borderId="7" xfId="2" applyNumberFormat="1" applyFont="1" applyFill="1" applyBorder="1"/>
    <xf numFmtId="0" fontId="3" fillId="0" borderId="5" xfId="2" applyFont="1" applyBorder="1" applyAlignment="1">
      <alignment wrapText="1"/>
    </xf>
    <xf numFmtId="0" fontId="4" fillId="0" borderId="7" xfId="2" applyFont="1" applyFill="1" applyBorder="1"/>
    <xf numFmtId="2" fontId="1" fillId="0" borderId="14" xfId="0" applyNumberFormat="1" applyFont="1" applyFill="1" applyBorder="1"/>
    <xf numFmtId="0" fontId="0" fillId="0" borderId="12" xfId="0" applyFill="1" applyBorder="1" applyAlignment="1">
      <alignment horizontal="center"/>
    </xf>
    <xf numFmtId="2" fontId="0" fillId="0" borderId="13" xfId="0" applyNumberFormat="1" applyFill="1" applyBorder="1"/>
    <xf numFmtId="0" fontId="0" fillId="0" borderId="12" xfId="0" applyFill="1" applyBorder="1" applyAlignment="1">
      <alignment horizontal="right"/>
    </xf>
    <xf numFmtId="2" fontId="2" fillId="0" borderId="8" xfId="2" applyNumberFormat="1" applyFont="1" applyBorder="1" applyAlignment="1">
      <alignment horizontal="center"/>
    </xf>
    <xf numFmtId="2" fontId="2" fillId="2" borderId="9" xfId="0" applyNumberFormat="1" applyFont="1" applyFill="1" applyBorder="1"/>
    <xf numFmtId="2" fontId="10" fillId="0" borderId="9" xfId="0" applyNumberFormat="1" applyFont="1" applyFill="1" applyBorder="1"/>
    <xf numFmtId="2" fontId="2" fillId="0" borderId="9" xfId="0" applyNumberFormat="1" applyFont="1" applyBorder="1"/>
    <xf numFmtId="2" fontId="8" fillId="0" borderId="10" xfId="0" applyNumberFormat="1" applyFont="1" applyBorder="1"/>
    <xf numFmtId="2" fontId="2" fillId="4" borderId="12" xfId="2" applyNumberFormat="1" applyFont="1" applyFill="1" applyBorder="1" applyAlignment="1">
      <alignment horizontal="center"/>
    </xf>
    <xf numFmtId="2" fontId="2" fillId="4" borderId="13" xfId="0" applyNumberFormat="1" applyFont="1" applyFill="1" applyBorder="1"/>
    <xf numFmtId="2" fontId="10" fillId="4" borderId="13" xfId="0" applyNumberFormat="1" applyFont="1" applyFill="1" applyBorder="1"/>
    <xf numFmtId="4" fontId="8" fillId="4" borderId="14" xfId="0" applyNumberFormat="1" applyFont="1" applyFill="1" applyBorder="1"/>
    <xf numFmtId="0" fontId="0" fillId="0" borderId="8" xfId="0" applyBorder="1" applyAlignment="1">
      <alignment horizontal="center"/>
    </xf>
    <xf numFmtId="2" fontId="0" fillId="2" borderId="9" xfId="0" applyNumberFormat="1" applyFill="1" applyBorder="1"/>
    <xf numFmtId="2" fontId="0" fillId="0" borderId="9" xfId="0" applyNumberFormat="1" applyBorder="1"/>
    <xf numFmtId="2" fontId="1" fillId="0" borderId="10" xfId="0" applyNumberFormat="1" applyFont="1" applyFill="1" applyBorder="1"/>
    <xf numFmtId="0" fontId="0" fillId="4" borderId="12" xfId="0" applyFill="1" applyBorder="1" applyAlignment="1">
      <alignment horizontal="center"/>
    </xf>
    <xf numFmtId="2" fontId="0" fillId="4" borderId="13" xfId="0" applyNumberFormat="1" applyFill="1" applyBorder="1"/>
    <xf numFmtId="2" fontId="1" fillId="4" borderId="14" xfId="0" applyNumberFormat="1" applyFont="1" applyFill="1" applyBorder="1"/>
    <xf numFmtId="2" fontId="1" fillId="0" borderId="10" xfId="0" applyNumberFormat="1" applyFont="1" applyBorder="1"/>
    <xf numFmtId="0" fontId="0" fillId="0" borderId="8" xfId="0" applyFill="1" applyBorder="1" applyAlignment="1">
      <alignment horizontal="center"/>
    </xf>
    <xf numFmtId="2" fontId="0" fillId="0" borderId="9" xfId="0" applyNumberFormat="1" applyFill="1" applyBorder="1"/>
    <xf numFmtId="4" fontId="1" fillId="4" borderId="14" xfId="0" applyNumberFormat="1" applyFont="1" applyFill="1" applyBorder="1"/>
    <xf numFmtId="0" fontId="4" fillId="0" borderId="8" xfId="2" applyFont="1" applyBorder="1" applyAlignment="1">
      <alignment horizontal="center"/>
    </xf>
    <xf numFmtId="0" fontId="4" fillId="4" borderId="12" xfId="2" applyFont="1" applyFill="1" applyBorder="1" applyAlignment="1">
      <alignment horizontal="center"/>
    </xf>
    <xf numFmtId="2" fontId="2" fillId="0" borderId="8" xfId="0" applyNumberFormat="1" applyFont="1" applyBorder="1" applyAlignment="1">
      <alignment horizontal="right"/>
    </xf>
    <xf numFmtId="4" fontId="8" fillId="0" borderId="10" xfId="0" applyNumberFormat="1" applyFont="1" applyBorder="1"/>
    <xf numFmtId="2" fontId="2" fillId="4" borderId="12" xfId="0" applyNumberFormat="1" applyFont="1" applyFill="1" applyBorder="1" applyAlignment="1">
      <alignment horizontal="right"/>
    </xf>
    <xf numFmtId="0" fontId="0" fillId="0" borderId="8" xfId="0" applyFill="1" applyBorder="1" applyAlignment="1">
      <alignment horizontal="right"/>
    </xf>
    <xf numFmtId="0" fontId="0" fillId="4" borderId="12" xfId="0" applyFill="1" applyBorder="1" applyAlignment="1">
      <alignment horizontal="right"/>
    </xf>
    <xf numFmtId="0" fontId="0" fillId="0" borderId="8" xfId="0" applyBorder="1" applyAlignment="1">
      <alignment horizontal="right"/>
    </xf>
    <xf numFmtId="4" fontId="1" fillId="0" borderId="10" xfId="0" applyNumberFormat="1" applyFont="1" applyBorder="1"/>
    <xf numFmtId="2" fontId="0" fillId="0" borderId="8" xfId="0" applyNumberFormat="1" applyBorder="1" applyAlignment="1">
      <alignment horizontal="right"/>
    </xf>
    <xf numFmtId="2" fontId="0" fillId="4" borderId="12" xfId="0" applyNumberFormat="1" applyFill="1" applyBorder="1" applyAlignment="1">
      <alignment horizontal="right"/>
    </xf>
    <xf numFmtId="4" fontId="1" fillId="0" borderId="10" xfId="0" applyNumberFormat="1" applyFont="1" applyFill="1" applyBorder="1"/>
    <xf numFmtId="164" fontId="0" fillId="0" borderId="9" xfId="0" applyNumberFormat="1" applyFill="1" applyBorder="1"/>
    <xf numFmtId="0" fontId="5" fillId="0" borderId="0" xfId="0" applyFont="1" applyAlignment="1">
      <alignment horizontal="center"/>
    </xf>
    <xf numFmtId="2" fontId="0" fillId="2" borderId="0" xfId="0" applyNumberFormat="1" applyFill="1" applyBorder="1" applyAlignment="1">
      <alignment horizontal="right"/>
    </xf>
    <xf numFmtId="164" fontId="0" fillId="2" borderId="9" xfId="0" applyNumberFormat="1" applyFill="1" applyBorder="1" applyAlignment="1">
      <alignment horizontal="right"/>
    </xf>
    <xf numFmtId="0" fontId="9" fillId="0" borderId="9" xfId="0" applyFont="1" applyFill="1" applyBorder="1" applyAlignment="1">
      <alignment horizontal="center" wrapText="1"/>
    </xf>
    <xf numFmtId="9" fontId="4" fillId="4" borderId="7" xfId="2" applyNumberFormat="1" applyFont="1" applyFill="1" applyBorder="1" applyAlignment="1">
      <alignment wrapText="1"/>
    </xf>
    <xf numFmtId="0" fontId="3" fillId="0" borderId="9" xfId="2" applyFont="1" applyBorder="1" applyAlignment="1">
      <alignment horizontal="center"/>
    </xf>
    <xf numFmtId="0" fontId="3" fillId="0" borderId="13" xfId="2" applyFont="1" applyBorder="1" applyAlignment="1">
      <alignment horizontal="center"/>
    </xf>
    <xf numFmtId="0" fontId="3" fillId="0" borderId="9" xfId="2" applyFont="1" applyFill="1" applyBorder="1" applyAlignment="1">
      <alignment horizontal="center"/>
    </xf>
    <xf numFmtId="0" fontId="3" fillId="0" borderId="13" xfId="2" applyFont="1" applyFill="1" applyBorder="1" applyAlignment="1">
      <alignment horizontal="center"/>
    </xf>
    <xf numFmtId="2" fontId="3" fillId="0" borderId="6" xfId="2" applyNumberFormat="1" applyFont="1" applyBorder="1"/>
    <xf numFmtId="2" fontId="12" fillId="0" borderId="5" xfId="2" applyNumberFormat="1" applyFont="1" applyBorder="1"/>
    <xf numFmtId="2" fontId="3" fillId="0" borderId="7" xfId="2" applyNumberFormat="1" applyFont="1" applyBorder="1"/>
    <xf numFmtId="0" fontId="14" fillId="0" borderId="0" xfId="0" applyFont="1"/>
    <xf numFmtId="0" fontId="15" fillId="0" borderId="0" xfId="0" applyFont="1"/>
    <xf numFmtId="0" fontId="16" fillId="0" borderId="0" xfId="0" applyFont="1"/>
    <xf numFmtId="0" fontId="2" fillId="0" borderId="0" xfId="0" applyFont="1" applyAlignment="1"/>
    <xf numFmtId="0" fontId="0" fillId="0" borderId="0" xfId="0" applyAlignment="1"/>
    <xf numFmtId="0" fontId="6"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2" fontId="3" fillId="0" borderId="2" xfId="2" applyNumberFormat="1" applyFont="1" applyFill="1" applyBorder="1" applyAlignment="1">
      <alignment horizontal="center" vertical="center"/>
    </xf>
    <xf numFmtId="2" fontId="3" fillId="0" borderId="3" xfId="2" applyNumberFormat="1" applyFont="1" applyFill="1" applyBorder="1" applyAlignment="1">
      <alignment horizontal="center" vertical="center"/>
    </xf>
    <xf numFmtId="2" fontId="3" fillId="0" borderId="4" xfId="2" applyNumberFormat="1" applyFont="1" applyFill="1" applyBorder="1" applyAlignment="1">
      <alignment horizontal="center" vertical="center"/>
    </xf>
    <xf numFmtId="0" fontId="5" fillId="0" borderId="0" xfId="0" applyFont="1" applyAlignment="1">
      <alignment horizontal="center"/>
    </xf>
    <xf numFmtId="2" fontId="7" fillId="0" borderId="2" xfId="2" applyNumberFormat="1" applyFont="1" applyFill="1" applyBorder="1" applyAlignment="1">
      <alignment horizontal="center" vertical="center"/>
    </xf>
    <xf numFmtId="2" fontId="7" fillId="0" borderId="3" xfId="2" applyNumberFormat="1" applyFont="1" applyFill="1" applyBorder="1" applyAlignment="1">
      <alignment horizontal="center" vertical="center"/>
    </xf>
    <xf numFmtId="2" fontId="7" fillId="0" borderId="4" xfId="2" applyNumberFormat="1" applyFont="1" applyFill="1" applyBorder="1" applyAlignment="1">
      <alignment horizontal="center" vertical="center"/>
    </xf>
  </cellXfs>
  <cellStyles count="4">
    <cellStyle name="Bad" xfId="1" builtinId="27"/>
    <cellStyle name="Normal" xfId="0" builtinId="0"/>
    <cellStyle name="Normal_Model"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485486</xdr:colOff>
      <xdr:row>4</xdr:row>
      <xdr:rowOff>66586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314286" cy="714286"/>
        </a:xfrm>
        <a:prstGeom prst="rect">
          <a:avLst/>
        </a:prstGeom>
      </xdr:spPr>
    </xdr:pic>
    <xdr:clientData/>
  </xdr:twoCellAnchor>
  <xdr:twoCellAnchor editAs="oneCell">
    <xdr:from>
      <xdr:col>0</xdr:col>
      <xdr:colOff>66675</xdr:colOff>
      <xdr:row>46</xdr:row>
      <xdr:rowOff>95250</xdr:rowOff>
    </xdr:from>
    <xdr:to>
      <xdr:col>11</xdr:col>
      <xdr:colOff>570572</xdr:colOff>
      <xdr:row>51</xdr:row>
      <xdr:rowOff>57054</xdr:rowOff>
    </xdr:to>
    <xdr:pic>
      <xdr:nvPicPr>
        <xdr:cNvPr id="3" name="Picture 2"/>
        <xdr:cNvPicPr>
          <a:picLocks noChangeAspect="1"/>
        </xdr:cNvPicPr>
      </xdr:nvPicPr>
      <xdr:blipFill>
        <a:blip xmlns:r="http://schemas.openxmlformats.org/officeDocument/2006/relationships" r:embed="rId2"/>
        <a:stretch>
          <a:fillRect/>
        </a:stretch>
      </xdr:blipFill>
      <xdr:spPr>
        <a:xfrm>
          <a:off x="66675" y="9486900"/>
          <a:ext cx="7428572" cy="771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6"/>
  <sheetViews>
    <sheetView showGridLines="0" tabSelected="1" zoomScaleNormal="100" workbookViewId="0">
      <selection activeCell="A6" sqref="A6"/>
    </sheetView>
  </sheetViews>
  <sheetFormatPr defaultRowHeight="12.75" x14ac:dyDescent="0.2"/>
  <cols>
    <col min="11" max="11" width="12.42578125" customWidth="1"/>
  </cols>
  <sheetData>
    <row r="6" spans="1:14" ht="7.5" customHeight="1" x14ac:dyDescent="0.2"/>
    <row r="7" spans="1:14" ht="33.75" x14ac:dyDescent="0.5">
      <c r="A7" s="181" t="s">
        <v>140</v>
      </c>
    </row>
    <row r="8" spans="1:14" ht="6.75" customHeight="1" x14ac:dyDescent="0.5">
      <c r="A8" s="181"/>
    </row>
    <row r="9" spans="1:14" ht="25.5" x14ac:dyDescent="0.35">
      <c r="A9" s="180" t="s">
        <v>155</v>
      </c>
      <c r="B9" s="180"/>
      <c r="C9" s="180"/>
      <c r="D9" s="180"/>
      <c r="E9" s="180"/>
      <c r="F9" s="180"/>
      <c r="G9" s="180"/>
      <c r="H9" s="180"/>
      <c r="I9" s="180"/>
      <c r="J9" s="180"/>
      <c r="K9" s="180"/>
      <c r="L9" s="180"/>
      <c r="M9" s="180"/>
      <c r="N9" s="180"/>
    </row>
    <row r="10" spans="1:14" ht="25.5" x14ac:dyDescent="0.35">
      <c r="A10" s="180" t="s">
        <v>157</v>
      </c>
      <c r="B10" s="180"/>
      <c r="C10" s="180"/>
      <c r="D10" s="180"/>
      <c r="E10" s="180"/>
      <c r="F10" s="180"/>
      <c r="G10" s="180"/>
      <c r="H10" s="180"/>
      <c r="I10" s="180"/>
      <c r="J10" s="180"/>
      <c r="K10" s="180"/>
      <c r="L10" s="180"/>
      <c r="M10" s="180"/>
      <c r="N10" s="180"/>
    </row>
    <row r="11" spans="1:14" ht="25.5" x14ac:dyDescent="0.35">
      <c r="A11" s="180" t="s">
        <v>158</v>
      </c>
      <c r="B11" s="180"/>
      <c r="C11" s="180"/>
      <c r="D11" s="180"/>
      <c r="E11" s="180"/>
      <c r="F11" s="180"/>
      <c r="G11" s="180"/>
      <c r="H11" s="180"/>
      <c r="I11" s="180"/>
      <c r="J11" s="180"/>
      <c r="K11" s="180"/>
      <c r="L11" s="180"/>
      <c r="M11" s="180"/>
      <c r="N11" s="180"/>
    </row>
    <row r="12" spans="1:14" ht="25.5" x14ac:dyDescent="0.35">
      <c r="A12" s="180" t="s">
        <v>156</v>
      </c>
      <c r="B12" s="180"/>
      <c r="C12" s="180"/>
      <c r="D12" s="180"/>
      <c r="E12" s="180"/>
      <c r="F12" s="180"/>
      <c r="G12" s="180"/>
      <c r="H12" s="180"/>
      <c r="I12" s="180"/>
      <c r="J12" s="180"/>
      <c r="K12" s="180"/>
      <c r="L12" s="180"/>
      <c r="M12" s="180"/>
      <c r="N12" s="180"/>
    </row>
    <row r="13" spans="1:14" ht="25.5" x14ac:dyDescent="0.35">
      <c r="A13" s="180" t="s">
        <v>159</v>
      </c>
      <c r="B13" s="180"/>
      <c r="C13" s="180"/>
      <c r="D13" s="180"/>
      <c r="E13" s="180"/>
      <c r="F13" s="180"/>
      <c r="G13" s="180"/>
      <c r="H13" s="180"/>
      <c r="I13" s="180"/>
      <c r="J13" s="180"/>
      <c r="K13" s="180"/>
      <c r="L13" s="180"/>
      <c r="M13" s="180"/>
      <c r="N13" s="180"/>
    </row>
    <row r="14" spans="1:14" ht="25.5" x14ac:dyDescent="0.35">
      <c r="A14" s="180" t="s">
        <v>160</v>
      </c>
      <c r="B14" s="180"/>
      <c r="C14" s="180"/>
      <c r="D14" s="180"/>
      <c r="E14" s="180"/>
      <c r="F14" s="180"/>
      <c r="G14" s="180"/>
      <c r="H14" s="180"/>
      <c r="I14" s="180"/>
      <c r="J14" s="180"/>
      <c r="K14" s="180"/>
      <c r="L14" s="180"/>
      <c r="M14" s="180"/>
      <c r="N14" s="180"/>
    </row>
    <row r="15" spans="1:14" ht="25.5" x14ac:dyDescent="0.35">
      <c r="A15" s="180" t="s">
        <v>161</v>
      </c>
      <c r="B15" s="180"/>
      <c r="C15" s="180"/>
      <c r="D15" s="180"/>
      <c r="E15" s="180"/>
      <c r="F15" s="180"/>
      <c r="G15" s="180"/>
      <c r="H15" s="180"/>
      <c r="I15" s="180"/>
      <c r="J15" s="180"/>
      <c r="K15" s="180"/>
      <c r="L15" s="180"/>
      <c r="M15" s="180"/>
      <c r="N15" s="180"/>
    </row>
    <row r="16" spans="1:14" ht="25.5" x14ac:dyDescent="0.35">
      <c r="A16" s="180" t="s">
        <v>162</v>
      </c>
      <c r="B16" s="180"/>
      <c r="C16" s="180"/>
      <c r="D16" s="180"/>
      <c r="E16" s="180"/>
      <c r="F16" s="180"/>
      <c r="G16" s="180"/>
      <c r="H16" s="180"/>
      <c r="I16" s="180"/>
      <c r="J16" s="180"/>
      <c r="K16" s="180"/>
      <c r="L16" s="180"/>
      <c r="M16" s="180"/>
      <c r="N16" s="180"/>
    </row>
    <row r="17" spans="1:14" ht="25.5" x14ac:dyDescent="0.35">
      <c r="A17" s="180" t="s">
        <v>163</v>
      </c>
      <c r="B17" s="180"/>
      <c r="C17" s="180"/>
      <c r="D17" s="180"/>
      <c r="E17" s="180"/>
      <c r="F17" s="180"/>
      <c r="G17" s="180"/>
      <c r="H17" s="180"/>
      <c r="I17" s="180"/>
      <c r="J17" s="180"/>
      <c r="K17" s="180"/>
      <c r="L17" s="180"/>
      <c r="M17" s="180"/>
      <c r="N17" s="180"/>
    </row>
    <row r="18" spans="1:14" ht="9" customHeight="1" x14ac:dyDescent="0.2"/>
    <row r="19" spans="1:14" ht="18" x14ac:dyDescent="0.25">
      <c r="A19" s="179" t="s">
        <v>164</v>
      </c>
    </row>
    <row r="21" spans="1:14" ht="18" x14ac:dyDescent="0.25">
      <c r="A21" s="179" t="s">
        <v>141</v>
      </c>
    </row>
    <row r="22" spans="1:14" x14ac:dyDescent="0.2">
      <c r="A22" t="s">
        <v>142</v>
      </c>
    </row>
    <row r="23" spans="1:14" ht="12.75" customHeight="1" x14ac:dyDescent="0.2">
      <c r="A23" s="182" t="s">
        <v>165</v>
      </c>
      <c r="B23" s="183"/>
      <c r="C23" s="183"/>
      <c r="D23" s="183"/>
      <c r="E23" s="183"/>
      <c r="F23" s="183"/>
      <c r="G23" s="183"/>
      <c r="H23" s="183"/>
      <c r="I23" s="183"/>
      <c r="J23" s="183"/>
      <c r="K23" s="183"/>
    </row>
    <row r="24" spans="1:14" x14ac:dyDescent="0.2">
      <c r="A24" t="s">
        <v>143</v>
      </c>
    </row>
    <row r="26" spans="1:14" x14ac:dyDescent="0.2">
      <c r="A26" t="s">
        <v>144</v>
      </c>
    </row>
    <row r="27" spans="1:14" x14ac:dyDescent="0.2">
      <c r="A27" t="s">
        <v>145</v>
      </c>
    </row>
    <row r="29" spans="1:14" x14ac:dyDescent="0.2">
      <c r="A29" t="s">
        <v>146</v>
      </c>
    </row>
    <row r="30" spans="1:14" x14ac:dyDescent="0.2">
      <c r="A30" t="s">
        <v>147</v>
      </c>
    </row>
    <row r="32" spans="1:14" ht="18" x14ac:dyDescent="0.25">
      <c r="A32" s="179" t="s">
        <v>148</v>
      </c>
    </row>
    <row r="33" spans="1:1" x14ac:dyDescent="0.2">
      <c r="A33" s="26" t="s">
        <v>168</v>
      </c>
    </row>
    <row r="34" spans="1:1" x14ac:dyDescent="0.2">
      <c r="A34" s="26" t="s">
        <v>169</v>
      </c>
    </row>
    <row r="35" spans="1:1" x14ac:dyDescent="0.2">
      <c r="A35" t="s">
        <v>149</v>
      </c>
    </row>
    <row r="37" spans="1:1" ht="18" x14ac:dyDescent="0.25">
      <c r="A37" s="179" t="s">
        <v>150</v>
      </c>
    </row>
    <row r="38" spans="1:1" x14ac:dyDescent="0.2">
      <c r="A38" t="s">
        <v>151</v>
      </c>
    </row>
    <row r="40" spans="1:1" x14ac:dyDescent="0.2">
      <c r="A40" t="s">
        <v>152</v>
      </c>
    </row>
    <row r="41" spans="1:1" x14ac:dyDescent="0.2">
      <c r="A41" t="s">
        <v>153</v>
      </c>
    </row>
    <row r="42" spans="1:1" x14ac:dyDescent="0.2">
      <c r="A42" t="s">
        <v>154</v>
      </c>
    </row>
    <row r="43" spans="1:1" x14ac:dyDescent="0.2">
      <c r="A43" s="26" t="s">
        <v>170</v>
      </c>
    </row>
    <row r="44" spans="1:1" x14ac:dyDescent="0.2">
      <c r="A44" s="26" t="s">
        <v>171</v>
      </c>
    </row>
    <row r="45" spans="1:1" x14ac:dyDescent="0.2">
      <c r="A45" s="26" t="s">
        <v>166</v>
      </c>
    </row>
    <row r="46" spans="1:1" x14ac:dyDescent="0.2">
      <c r="A46" s="26" t="s">
        <v>167</v>
      </c>
    </row>
  </sheetData>
  <printOptions horizontalCentered="1" verticalCentered="1"/>
  <pageMargins left="0.23622047244094491" right="0.23622047244094491" top="0.74803149606299213" bottom="0.74803149606299213" header="0.31496062992125984" footer="0.31496062992125984"/>
  <pageSetup paperSize="8" scale="9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6"/>
  <sheetViews>
    <sheetView showGridLines="0" zoomScale="80" zoomScaleNormal="80" workbookViewId="0">
      <selection sqref="A1:P1"/>
    </sheetView>
  </sheetViews>
  <sheetFormatPr defaultRowHeight="12.75" x14ac:dyDescent="0.2"/>
  <cols>
    <col min="1" max="1" width="131.140625" customWidth="1"/>
    <col min="2" max="2" width="8.140625" style="23" customWidth="1"/>
    <col min="3" max="6" width="9.85546875" customWidth="1"/>
    <col min="7" max="7" width="8.140625" customWidth="1"/>
    <col min="8" max="11" width="10.28515625" customWidth="1"/>
    <col min="12" max="12" width="8.140625" customWidth="1"/>
    <col min="13" max="16" width="10.28515625" customWidth="1"/>
    <col min="17" max="17" width="9.7109375" customWidth="1"/>
  </cols>
  <sheetData>
    <row r="1" spans="1:17" ht="20.25" x14ac:dyDescent="0.3">
      <c r="A1" s="190" t="s">
        <v>134</v>
      </c>
      <c r="B1" s="190"/>
      <c r="C1" s="190"/>
      <c r="D1" s="190"/>
      <c r="E1" s="190"/>
      <c r="F1" s="190"/>
      <c r="G1" s="190"/>
      <c r="H1" s="190"/>
      <c r="I1" s="190"/>
      <c r="J1" s="190"/>
      <c r="K1" s="190"/>
      <c r="L1" s="190"/>
      <c r="M1" s="190"/>
      <c r="N1" s="190"/>
      <c r="O1" s="190"/>
      <c r="P1" s="190"/>
      <c r="Q1" s="29"/>
    </row>
    <row r="2" spans="1:17" ht="20.25" x14ac:dyDescent="0.3">
      <c r="A2" s="190" t="s">
        <v>93</v>
      </c>
      <c r="B2" s="190"/>
      <c r="C2" s="190"/>
      <c r="D2" s="190"/>
      <c r="E2" s="190"/>
      <c r="F2" s="190"/>
      <c r="G2" s="190"/>
      <c r="H2" s="190"/>
      <c r="I2" s="190"/>
      <c r="J2" s="190"/>
      <c r="K2" s="190"/>
      <c r="L2" s="190"/>
      <c r="M2" s="190"/>
      <c r="N2" s="190"/>
      <c r="O2" s="190"/>
      <c r="P2" s="190"/>
      <c r="Q2" s="21"/>
    </row>
    <row r="3" spans="1:17" ht="21" thickBot="1" x14ac:dyDescent="0.35">
      <c r="A3" s="167"/>
      <c r="B3" s="167"/>
      <c r="C3" s="167"/>
      <c r="D3" s="167"/>
      <c r="E3" s="167"/>
      <c r="F3" s="167"/>
      <c r="G3" s="167"/>
      <c r="H3" s="167"/>
      <c r="I3" s="167"/>
      <c r="J3" s="167"/>
      <c r="K3" s="167"/>
      <c r="L3" s="167"/>
      <c r="M3" s="167"/>
      <c r="N3" s="167"/>
      <c r="O3" s="167"/>
      <c r="P3" s="167"/>
      <c r="Q3" s="21"/>
    </row>
    <row r="4" spans="1:17" ht="24" customHeight="1" thickBot="1" x14ac:dyDescent="0.25">
      <c r="A4" s="1"/>
      <c r="B4" s="191" t="s">
        <v>95</v>
      </c>
      <c r="C4" s="192"/>
      <c r="D4" s="192"/>
      <c r="E4" s="192"/>
      <c r="F4" s="193"/>
      <c r="G4" s="191" t="s">
        <v>96</v>
      </c>
      <c r="H4" s="192"/>
      <c r="I4" s="192"/>
      <c r="J4" s="192"/>
      <c r="K4" s="193"/>
      <c r="L4" s="191" t="s">
        <v>97</v>
      </c>
      <c r="M4" s="192"/>
      <c r="N4" s="192"/>
      <c r="O4" s="192"/>
      <c r="P4" s="193"/>
      <c r="Q4" s="21"/>
    </row>
    <row r="5" spans="1:17" ht="33" customHeight="1" x14ac:dyDescent="0.35">
      <c r="A5" s="177" t="s">
        <v>0</v>
      </c>
      <c r="B5" s="172" t="s">
        <v>1</v>
      </c>
      <c r="C5" s="123" t="s">
        <v>98</v>
      </c>
      <c r="D5" s="170" t="s">
        <v>137</v>
      </c>
      <c r="E5" s="120" t="s">
        <v>99</v>
      </c>
      <c r="F5" s="121" t="s">
        <v>2</v>
      </c>
      <c r="G5" s="62" t="s">
        <v>1</v>
      </c>
      <c r="H5" s="123" t="s">
        <v>98</v>
      </c>
      <c r="I5" s="170" t="s">
        <v>137</v>
      </c>
      <c r="J5" s="120" t="s">
        <v>99</v>
      </c>
      <c r="K5" s="121" t="s">
        <v>2</v>
      </c>
      <c r="L5" s="62" t="s">
        <v>1</v>
      </c>
      <c r="M5" s="123" t="s">
        <v>98</v>
      </c>
      <c r="N5" s="170" t="s">
        <v>137</v>
      </c>
      <c r="O5" s="120" t="s">
        <v>99</v>
      </c>
      <c r="P5" s="121" t="s">
        <v>2</v>
      </c>
      <c r="Q5" s="21"/>
    </row>
    <row r="6" spans="1:17" ht="13.5" thickBot="1" x14ac:dyDescent="0.25">
      <c r="A6" s="178"/>
      <c r="B6" s="173"/>
      <c r="C6" s="115" t="s">
        <v>3</v>
      </c>
      <c r="D6" s="112" t="s">
        <v>3</v>
      </c>
      <c r="E6" s="116" t="s">
        <v>3</v>
      </c>
      <c r="F6" s="118" t="s">
        <v>3</v>
      </c>
      <c r="G6" s="110"/>
      <c r="H6" s="115" t="s">
        <v>3</v>
      </c>
      <c r="I6" s="112" t="s">
        <v>3</v>
      </c>
      <c r="J6" s="116" t="s">
        <v>3</v>
      </c>
      <c r="K6" s="118" t="s">
        <v>3</v>
      </c>
      <c r="L6" s="110"/>
      <c r="M6" s="115" t="s">
        <v>3</v>
      </c>
      <c r="N6" s="112" t="s">
        <v>3</v>
      </c>
      <c r="O6" s="116" t="s">
        <v>3</v>
      </c>
      <c r="P6" s="118" t="s">
        <v>3</v>
      </c>
      <c r="Q6" s="21"/>
    </row>
    <row r="7" spans="1:17" ht="15.75" customHeight="1" x14ac:dyDescent="0.2">
      <c r="A7" s="176" t="s">
        <v>108</v>
      </c>
      <c r="B7" s="62"/>
      <c r="C7" s="74"/>
      <c r="D7" s="64"/>
      <c r="E7" s="75"/>
      <c r="F7" s="85"/>
      <c r="G7" s="104"/>
      <c r="H7" s="74"/>
      <c r="I7" s="64"/>
      <c r="J7" s="75"/>
      <c r="K7" s="85"/>
      <c r="L7" s="104"/>
      <c r="M7" s="74"/>
      <c r="N7" s="64"/>
      <c r="O7" s="75"/>
      <c r="P7" s="85"/>
      <c r="Q7" s="21"/>
    </row>
    <row r="8" spans="1:17" ht="42" customHeight="1" x14ac:dyDescent="0.2">
      <c r="A8" s="51" t="s">
        <v>127</v>
      </c>
      <c r="B8" s="46" t="s">
        <v>5</v>
      </c>
      <c r="C8" s="9">
        <f>'Annual Standard Rates'!C8/4</f>
        <v>116</v>
      </c>
      <c r="D8" s="16">
        <f>C8/11</f>
        <v>10.545454545454545</v>
      </c>
      <c r="E8" s="5">
        <f>C8*10%</f>
        <v>11.600000000000001</v>
      </c>
      <c r="F8" s="81">
        <f>C8+E8</f>
        <v>127.6</v>
      </c>
      <c r="G8" s="13" t="s">
        <v>6</v>
      </c>
      <c r="H8" s="9">
        <f>'Annual Standard Rates'!H8/4</f>
        <v>104</v>
      </c>
      <c r="I8" s="16">
        <f>H8/11</f>
        <v>9.454545454545455</v>
      </c>
      <c r="J8" s="5">
        <f>H8*10%</f>
        <v>10.4</v>
      </c>
      <c r="K8" s="81">
        <f>H8+J8</f>
        <v>114.4</v>
      </c>
      <c r="L8" s="13" t="s">
        <v>7</v>
      </c>
      <c r="M8" s="9">
        <f>'Annual Standard Rates'!M8/4</f>
        <v>90</v>
      </c>
      <c r="N8" s="16">
        <f>M8/11</f>
        <v>8.1818181818181817</v>
      </c>
      <c r="O8" s="5">
        <f>M8*10%</f>
        <v>9</v>
      </c>
      <c r="P8" s="81">
        <f>M8+O8</f>
        <v>99</v>
      </c>
      <c r="Q8" s="21"/>
    </row>
    <row r="9" spans="1:17" ht="33.75" customHeight="1" x14ac:dyDescent="0.2">
      <c r="A9" s="52" t="s">
        <v>101</v>
      </c>
      <c r="B9" s="47" t="s">
        <v>8</v>
      </c>
      <c r="C9" s="38">
        <f>'Annual Standard Rates'!C9/4</f>
        <v>116</v>
      </c>
      <c r="D9" s="36">
        <f>C9/11</f>
        <v>10.545454545454545</v>
      </c>
      <c r="E9" s="38">
        <f>C9*10%</f>
        <v>11.600000000000001</v>
      </c>
      <c r="F9" s="78">
        <f>C9+E9</f>
        <v>127.6</v>
      </c>
      <c r="G9" s="37" t="s">
        <v>9</v>
      </c>
      <c r="H9" s="38">
        <f>'Annual Standard Rates'!H9/4</f>
        <v>103.75</v>
      </c>
      <c r="I9" s="36">
        <f>H9/11</f>
        <v>9.4318181818181817</v>
      </c>
      <c r="J9" s="38">
        <f>H9*10%</f>
        <v>10.375</v>
      </c>
      <c r="K9" s="78">
        <f>H9+J9</f>
        <v>114.125</v>
      </c>
      <c r="L9" s="37" t="s">
        <v>10</v>
      </c>
      <c r="M9" s="38">
        <f>'Annual Standard Rates'!M9/4</f>
        <v>85.5</v>
      </c>
      <c r="N9" s="36">
        <f>M9/11</f>
        <v>7.7727272727272725</v>
      </c>
      <c r="O9" s="38">
        <f>M9*10%</f>
        <v>8.5500000000000007</v>
      </c>
      <c r="P9" s="78">
        <f>M9+O9</f>
        <v>94.05</v>
      </c>
      <c r="Q9" s="21"/>
    </row>
    <row r="10" spans="1:17" ht="17.25" customHeight="1" x14ac:dyDescent="0.3">
      <c r="A10" s="53" t="s">
        <v>102</v>
      </c>
      <c r="B10" s="46" t="s">
        <v>11</v>
      </c>
      <c r="C10" s="9"/>
      <c r="D10" s="16"/>
      <c r="E10" s="5"/>
      <c r="F10" s="81"/>
      <c r="G10" s="13" t="s">
        <v>12</v>
      </c>
      <c r="H10" s="9"/>
      <c r="I10" s="16"/>
      <c r="J10" s="5"/>
      <c r="K10" s="81"/>
      <c r="L10" s="13"/>
      <c r="M10" s="9"/>
      <c r="N10" s="16"/>
      <c r="O10" s="5"/>
      <c r="P10" s="81"/>
      <c r="Q10" s="21"/>
    </row>
    <row r="11" spans="1:17" ht="17.25" customHeight="1" x14ac:dyDescent="0.2">
      <c r="A11" s="54" t="s">
        <v>103</v>
      </c>
      <c r="B11" s="47" t="s">
        <v>14</v>
      </c>
      <c r="C11" s="38" t="s">
        <v>4</v>
      </c>
      <c r="D11" s="36" t="s">
        <v>4</v>
      </c>
      <c r="E11" s="38" t="s">
        <v>4</v>
      </c>
      <c r="F11" s="78" t="s">
        <v>4</v>
      </c>
      <c r="G11" s="37" t="s">
        <v>15</v>
      </c>
      <c r="H11" s="38" t="s">
        <v>4</v>
      </c>
      <c r="I11" s="36" t="s">
        <v>4</v>
      </c>
      <c r="J11" s="38" t="s">
        <v>4</v>
      </c>
      <c r="K11" s="78" t="s">
        <v>4</v>
      </c>
      <c r="L11" s="37" t="s">
        <v>16</v>
      </c>
      <c r="M11" s="38" t="s">
        <v>4</v>
      </c>
      <c r="N11" s="36" t="s">
        <v>4</v>
      </c>
      <c r="O11" s="38" t="s">
        <v>4</v>
      </c>
      <c r="P11" s="78" t="s">
        <v>4</v>
      </c>
      <c r="Q11" s="21"/>
    </row>
    <row r="12" spans="1:17" ht="36.75" customHeight="1" x14ac:dyDescent="0.2">
      <c r="A12" s="55" t="s">
        <v>104</v>
      </c>
      <c r="B12" s="46" t="s">
        <v>17</v>
      </c>
      <c r="C12" s="9" t="s">
        <v>4</v>
      </c>
      <c r="D12" s="16" t="s">
        <v>4</v>
      </c>
      <c r="E12" s="5" t="s">
        <v>4</v>
      </c>
      <c r="F12" s="81" t="s">
        <v>4</v>
      </c>
      <c r="G12" s="13" t="s">
        <v>18</v>
      </c>
      <c r="H12" s="9" t="s">
        <v>4</v>
      </c>
      <c r="I12" s="16" t="s">
        <v>4</v>
      </c>
      <c r="J12" s="5" t="s">
        <v>4</v>
      </c>
      <c r="K12" s="81" t="s">
        <v>4</v>
      </c>
      <c r="L12" s="13" t="s">
        <v>19</v>
      </c>
      <c r="M12" s="9" t="s">
        <v>4</v>
      </c>
      <c r="N12" s="16" t="s">
        <v>4</v>
      </c>
      <c r="O12" s="5" t="s">
        <v>4</v>
      </c>
      <c r="P12" s="81" t="s">
        <v>4</v>
      </c>
      <c r="Q12" s="21"/>
    </row>
    <row r="13" spans="1:17" ht="36.75" customHeight="1" x14ac:dyDescent="0.2">
      <c r="A13" s="52" t="s">
        <v>105</v>
      </c>
      <c r="B13" s="47" t="s">
        <v>20</v>
      </c>
      <c r="C13" s="38" t="s">
        <v>4</v>
      </c>
      <c r="D13" s="79"/>
      <c r="E13" s="39"/>
      <c r="F13" s="80"/>
      <c r="G13" s="37" t="s">
        <v>21</v>
      </c>
      <c r="H13" s="38" t="s">
        <v>4</v>
      </c>
      <c r="I13" s="79"/>
      <c r="J13" s="39"/>
      <c r="K13" s="80"/>
      <c r="L13" s="37" t="s">
        <v>22</v>
      </c>
      <c r="M13" s="38" t="s">
        <v>4</v>
      </c>
      <c r="N13" s="79"/>
      <c r="O13" s="39"/>
      <c r="P13" s="80"/>
      <c r="Q13" s="21"/>
    </row>
    <row r="14" spans="1:17" ht="17.25" customHeight="1" thickBot="1" x14ac:dyDescent="0.25">
      <c r="A14" s="125" t="s">
        <v>106</v>
      </c>
      <c r="B14" s="82" t="s">
        <v>23</v>
      </c>
      <c r="C14" s="89" t="s">
        <v>4</v>
      </c>
      <c r="D14" s="71" t="s">
        <v>4</v>
      </c>
      <c r="E14" s="83" t="s">
        <v>4</v>
      </c>
      <c r="F14" s="84" t="s">
        <v>4</v>
      </c>
      <c r="G14" s="103" t="s">
        <v>24</v>
      </c>
      <c r="H14" s="89" t="s">
        <v>4</v>
      </c>
      <c r="I14" s="71" t="s">
        <v>4</v>
      </c>
      <c r="J14" s="83" t="s">
        <v>4</v>
      </c>
      <c r="K14" s="84" t="s">
        <v>4</v>
      </c>
      <c r="L14" s="103" t="s">
        <v>25</v>
      </c>
      <c r="M14" s="89" t="s">
        <v>4</v>
      </c>
      <c r="N14" s="71" t="s">
        <v>4</v>
      </c>
      <c r="O14" s="83" t="s">
        <v>4</v>
      </c>
      <c r="P14" s="84" t="s">
        <v>4</v>
      </c>
      <c r="Q14" s="21"/>
    </row>
    <row r="15" spans="1:17" ht="41.25" customHeight="1" x14ac:dyDescent="0.2">
      <c r="A15" s="126" t="s">
        <v>109</v>
      </c>
      <c r="B15" s="143" t="s">
        <v>26</v>
      </c>
      <c r="C15" s="144">
        <f>'Annual Standard Rates'!C15/4</f>
        <v>116.25</v>
      </c>
      <c r="D15" s="136">
        <f>C15/11</f>
        <v>10.568181818181818</v>
      </c>
      <c r="E15" s="145">
        <f>C15*10%</f>
        <v>11.625</v>
      </c>
      <c r="F15" s="150">
        <f>C15+E15</f>
        <v>127.875</v>
      </c>
      <c r="G15" s="161" t="s">
        <v>27</v>
      </c>
      <c r="H15" s="144">
        <f>'Annual Standard Rates'!H15/4</f>
        <v>88</v>
      </c>
      <c r="I15" s="136">
        <f>H15/11</f>
        <v>8</v>
      </c>
      <c r="J15" s="145">
        <f>H15*10%</f>
        <v>8.8000000000000007</v>
      </c>
      <c r="K15" s="150">
        <f>H15+J15</f>
        <v>96.8</v>
      </c>
      <c r="L15" s="161" t="s">
        <v>28</v>
      </c>
      <c r="M15" s="144">
        <f>'Annual Standard Rates'!M15/4</f>
        <v>61</v>
      </c>
      <c r="N15" s="136">
        <f>M15/11</f>
        <v>5.5454545454545459</v>
      </c>
      <c r="O15" s="145">
        <f>M15*10%</f>
        <v>6.1000000000000005</v>
      </c>
      <c r="P15" s="150">
        <f>M15+O15</f>
        <v>67.099999999999994</v>
      </c>
      <c r="Q15" s="21"/>
    </row>
    <row r="16" spans="1:17" ht="17.25" customHeight="1" x14ac:dyDescent="0.2">
      <c r="A16" s="54" t="s">
        <v>107</v>
      </c>
      <c r="B16" s="47" t="s">
        <v>29</v>
      </c>
      <c r="C16" s="38">
        <f>'Annual Standard Rates'!C16/4</f>
        <v>169.25</v>
      </c>
      <c r="D16" s="36">
        <f>C16/11</f>
        <v>15.386363636363637</v>
      </c>
      <c r="E16" s="38">
        <f>C16*10%</f>
        <v>16.925000000000001</v>
      </c>
      <c r="F16" s="78">
        <f>C16+E16</f>
        <v>186.17500000000001</v>
      </c>
      <c r="G16" s="37" t="s">
        <v>30</v>
      </c>
      <c r="H16" s="38">
        <f>'Annual Standard Rates'!H16/4</f>
        <v>148</v>
      </c>
      <c r="I16" s="36">
        <f>H16/11</f>
        <v>13.454545454545455</v>
      </c>
      <c r="J16" s="38">
        <f>H16*10%</f>
        <v>14.8</v>
      </c>
      <c r="K16" s="78">
        <f>H16+J16</f>
        <v>162.80000000000001</v>
      </c>
      <c r="L16" s="37" t="s">
        <v>31</v>
      </c>
      <c r="M16" s="38">
        <f>'Annual Standard Rates'!M16/4</f>
        <v>127</v>
      </c>
      <c r="N16" s="36">
        <f>M16/11</f>
        <v>11.545454545454545</v>
      </c>
      <c r="O16" s="38">
        <f>M16*10%</f>
        <v>12.700000000000001</v>
      </c>
      <c r="P16" s="78">
        <f>M16+O16</f>
        <v>139.69999999999999</v>
      </c>
      <c r="Q16" s="21"/>
    </row>
    <row r="17" spans="1:17" ht="17.25" customHeight="1" x14ac:dyDescent="0.2">
      <c r="A17" s="53" t="s">
        <v>100</v>
      </c>
      <c r="B17" s="46" t="s">
        <v>32</v>
      </c>
      <c r="C17" s="9"/>
      <c r="D17" s="16"/>
      <c r="E17" s="5"/>
      <c r="F17" s="81"/>
      <c r="G17" s="13" t="s">
        <v>33</v>
      </c>
      <c r="H17" s="9"/>
      <c r="I17" s="16"/>
      <c r="J17" s="5"/>
      <c r="K17" s="81"/>
      <c r="L17" s="13" t="s">
        <v>34</v>
      </c>
      <c r="M17" s="9"/>
      <c r="N17" s="16"/>
      <c r="O17" s="5"/>
      <c r="P17" s="81"/>
      <c r="Q17" s="21"/>
    </row>
    <row r="18" spans="1:17" ht="29.25" customHeight="1" thickBot="1" x14ac:dyDescent="0.25">
      <c r="A18" s="171" t="s">
        <v>125</v>
      </c>
      <c r="B18" s="147" t="s">
        <v>35</v>
      </c>
      <c r="C18" s="148"/>
      <c r="D18" s="141"/>
      <c r="E18" s="148"/>
      <c r="F18" s="149"/>
      <c r="G18" s="160" t="s">
        <v>36</v>
      </c>
      <c r="H18" s="148"/>
      <c r="I18" s="141"/>
      <c r="J18" s="148"/>
      <c r="K18" s="149"/>
      <c r="L18" s="160" t="s">
        <v>37</v>
      </c>
      <c r="M18" s="148"/>
      <c r="N18" s="141"/>
      <c r="O18" s="148"/>
      <c r="P18" s="149"/>
      <c r="Q18" s="21"/>
    </row>
    <row r="19" spans="1:17" ht="51.75" customHeight="1" x14ac:dyDescent="0.2">
      <c r="A19" s="56" t="s">
        <v>111</v>
      </c>
      <c r="B19" s="46" t="s">
        <v>38</v>
      </c>
      <c r="C19" s="9"/>
      <c r="D19" s="16"/>
      <c r="E19" s="5"/>
      <c r="F19" s="81"/>
      <c r="G19" s="13" t="s">
        <v>39</v>
      </c>
      <c r="H19" s="9"/>
      <c r="I19" s="16"/>
      <c r="J19" s="5"/>
      <c r="K19" s="81"/>
      <c r="L19" s="13" t="s">
        <v>40</v>
      </c>
      <c r="M19" s="9"/>
      <c r="N19" s="16"/>
      <c r="O19" s="5"/>
      <c r="P19" s="81"/>
      <c r="Q19" s="21"/>
    </row>
    <row r="20" spans="1:17" ht="17.25" customHeight="1" x14ac:dyDescent="0.2">
      <c r="A20" s="54" t="s">
        <v>114</v>
      </c>
      <c r="B20" s="47" t="s">
        <v>41</v>
      </c>
      <c r="C20" s="38"/>
      <c r="D20" s="36"/>
      <c r="E20" s="38"/>
      <c r="F20" s="78"/>
      <c r="G20" s="37" t="s">
        <v>42</v>
      </c>
      <c r="H20" s="38"/>
      <c r="I20" s="36"/>
      <c r="J20" s="38"/>
      <c r="K20" s="78"/>
      <c r="L20" s="37" t="s">
        <v>43</v>
      </c>
      <c r="M20" s="38"/>
      <c r="N20" s="36"/>
      <c r="O20" s="38"/>
      <c r="P20" s="78"/>
      <c r="Q20" s="21"/>
    </row>
    <row r="21" spans="1:17" ht="17.25" customHeight="1" x14ac:dyDescent="0.2">
      <c r="A21" s="53" t="s">
        <v>112</v>
      </c>
      <c r="B21" s="46" t="s">
        <v>44</v>
      </c>
      <c r="C21" s="9"/>
      <c r="D21" s="16"/>
      <c r="E21" s="5"/>
      <c r="F21" s="81"/>
      <c r="G21" s="13" t="s">
        <v>45</v>
      </c>
      <c r="H21" s="9"/>
      <c r="I21" s="16"/>
      <c r="J21" s="5"/>
      <c r="K21" s="81"/>
      <c r="L21" s="13" t="s">
        <v>46</v>
      </c>
      <c r="M21" s="9"/>
      <c r="N21" s="16"/>
      <c r="O21" s="5"/>
      <c r="P21" s="81"/>
      <c r="Q21" s="21"/>
    </row>
    <row r="22" spans="1:17" ht="17.25" customHeight="1" x14ac:dyDescent="0.2">
      <c r="A22" s="54" t="s">
        <v>113</v>
      </c>
      <c r="B22" s="47" t="s">
        <v>47</v>
      </c>
      <c r="C22" s="38"/>
      <c r="D22" s="36"/>
      <c r="E22" s="38"/>
      <c r="F22" s="78"/>
      <c r="G22" s="37" t="s">
        <v>48</v>
      </c>
      <c r="H22" s="38"/>
      <c r="I22" s="36"/>
      <c r="J22" s="38"/>
      <c r="K22" s="78"/>
      <c r="L22" s="37" t="s">
        <v>49</v>
      </c>
      <c r="M22" s="38"/>
      <c r="N22" s="36"/>
      <c r="O22" s="38"/>
      <c r="P22" s="78"/>
      <c r="Q22" s="21"/>
    </row>
    <row r="23" spans="1:17" ht="33.75" customHeight="1" x14ac:dyDescent="0.2">
      <c r="A23" s="55" t="s">
        <v>139</v>
      </c>
      <c r="B23" s="46" t="s">
        <v>50</v>
      </c>
      <c r="C23" s="9"/>
      <c r="D23" s="16"/>
      <c r="E23" s="5"/>
      <c r="F23" s="81"/>
      <c r="G23" s="13" t="s">
        <v>51</v>
      </c>
      <c r="H23" s="9"/>
      <c r="I23" s="16"/>
      <c r="J23" s="5"/>
      <c r="K23" s="81"/>
      <c r="L23" s="13" t="s">
        <v>52</v>
      </c>
      <c r="M23" s="9"/>
      <c r="N23" s="16"/>
      <c r="O23" s="5"/>
      <c r="P23" s="81"/>
      <c r="Q23" s="21"/>
    </row>
    <row r="24" spans="1:17" ht="17.25" customHeight="1" thickBot="1" x14ac:dyDescent="0.25">
      <c r="A24" s="127" t="s">
        <v>115</v>
      </c>
      <c r="B24" s="147" t="s">
        <v>53</v>
      </c>
      <c r="C24" s="148"/>
      <c r="D24" s="141"/>
      <c r="E24" s="148"/>
      <c r="F24" s="149"/>
      <c r="G24" s="160" t="s">
        <v>54</v>
      </c>
      <c r="H24" s="148"/>
      <c r="I24" s="141"/>
      <c r="J24" s="148"/>
      <c r="K24" s="149"/>
      <c r="L24" s="160" t="s">
        <v>55</v>
      </c>
      <c r="M24" s="148"/>
      <c r="N24" s="141"/>
      <c r="O24" s="148"/>
      <c r="P24" s="149"/>
      <c r="Q24" s="21"/>
    </row>
    <row r="25" spans="1:17" ht="39" customHeight="1" x14ac:dyDescent="0.2">
      <c r="A25" s="128" t="s">
        <v>110</v>
      </c>
      <c r="B25" s="143" t="s">
        <v>56</v>
      </c>
      <c r="C25" s="144"/>
      <c r="D25" s="136"/>
      <c r="E25" s="145"/>
      <c r="F25" s="150"/>
      <c r="G25" s="161" t="s">
        <v>57</v>
      </c>
      <c r="H25" s="144"/>
      <c r="I25" s="136"/>
      <c r="J25" s="145"/>
      <c r="K25" s="150"/>
      <c r="L25" s="161" t="s">
        <v>58</v>
      </c>
      <c r="M25" s="144"/>
      <c r="N25" s="136"/>
      <c r="O25" s="145"/>
      <c r="P25" s="150"/>
      <c r="Q25" s="21"/>
    </row>
    <row r="26" spans="1:17" ht="32.25" customHeight="1" x14ac:dyDescent="0.2">
      <c r="A26" s="57" t="s">
        <v>136</v>
      </c>
      <c r="B26" s="47" t="s">
        <v>59</v>
      </c>
      <c r="C26" s="38"/>
      <c r="D26" s="36"/>
      <c r="E26" s="38"/>
      <c r="F26" s="78"/>
      <c r="G26" s="37" t="s">
        <v>60</v>
      </c>
      <c r="H26" s="38"/>
      <c r="I26" s="36"/>
      <c r="J26" s="38"/>
      <c r="K26" s="78"/>
      <c r="L26" s="37" t="s">
        <v>61</v>
      </c>
      <c r="M26" s="38"/>
      <c r="N26" s="36"/>
      <c r="O26" s="38"/>
      <c r="P26" s="78"/>
      <c r="Q26" s="21"/>
    </row>
    <row r="27" spans="1:17" ht="15.75" customHeight="1" x14ac:dyDescent="0.2">
      <c r="A27" s="58" t="s">
        <v>116</v>
      </c>
      <c r="B27" s="46" t="s">
        <v>62</v>
      </c>
      <c r="C27" s="9"/>
      <c r="D27" s="16"/>
      <c r="E27" s="5"/>
      <c r="F27" s="81"/>
      <c r="G27" s="13" t="s">
        <v>63</v>
      </c>
      <c r="H27" s="9"/>
      <c r="I27" s="16"/>
      <c r="J27" s="5"/>
      <c r="K27" s="81"/>
      <c r="L27" s="13" t="s">
        <v>64</v>
      </c>
      <c r="M27" s="9"/>
      <c r="N27" s="16"/>
      <c r="O27" s="5"/>
      <c r="P27" s="81"/>
      <c r="Q27" s="21"/>
    </row>
    <row r="28" spans="1:17" ht="15.75" customHeight="1" x14ac:dyDescent="0.2">
      <c r="A28" s="59" t="s">
        <v>117</v>
      </c>
      <c r="B28" s="47" t="s">
        <v>65</v>
      </c>
      <c r="C28" s="38"/>
      <c r="D28" s="36"/>
      <c r="E28" s="38"/>
      <c r="F28" s="78"/>
      <c r="G28" s="37" t="s">
        <v>66</v>
      </c>
      <c r="H28" s="38"/>
      <c r="I28" s="36"/>
      <c r="J28" s="38"/>
      <c r="K28" s="78"/>
      <c r="L28" s="37" t="s">
        <v>67</v>
      </c>
      <c r="M28" s="38"/>
      <c r="N28" s="36"/>
      <c r="O28" s="38"/>
      <c r="P28" s="78"/>
      <c r="Q28" s="21"/>
    </row>
    <row r="29" spans="1:17" ht="15.75" customHeight="1" thickBot="1" x14ac:dyDescent="0.25">
      <c r="A29" s="129" t="s">
        <v>118</v>
      </c>
      <c r="B29" s="82" t="s">
        <v>68</v>
      </c>
      <c r="C29" s="89"/>
      <c r="D29" s="71"/>
      <c r="E29" s="83"/>
      <c r="F29" s="84"/>
      <c r="G29" s="103" t="s">
        <v>69</v>
      </c>
      <c r="H29" s="89"/>
      <c r="I29" s="71"/>
      <c r="J29" s="83"/>
      <c r="K29" s="84"/>
      <c r="L29" s="103" t="s">
        <v>70</v>
      </c>
      <c r="M29" s="89"/>
      <c r="N29" s="71"/>
      <c r="O29" s="83"/>
      <c r="P29" s="84"/>
      <c r="Q29" s="21"/>
    </row>
    <row r="30" spans="1:17" ht="48" customHeight="1" x14ac:dyDescent="0.2">
      <c r="A30" s="128" t="s">
        <v>119</v>
      </c>
      <c r="B30" s="143" t="s">
        <v>71</v>
      </c>
      <c r="C30" s="144"/>
      <c r="D30" s="136"/>
      <c r="E30" s="145"/>
      <c r="F30" s="150"/>
      <c r="G30" s="161" t="s">
        <v>72</v>
      </c>
      <c r="H30" s="144" t="s">
        <v>4</v>
      </c>
      <c r="I30" s="136" t="s">
        <v>4</v>
      </c>
      <c r="J30" s="145" t="s">
        <v>4</v>
      </c>
      <c r="K30" s="150" t="s">
        <v>4</v>
      </c>
      <c r="L30" s="161" t="s">
        <v>73</v>
      </c>
      <c r="M30" s="144" t="s">
        <v>4</v>
      </c>
      <c r="N30" s="136" t="s">
        <v>4</v>
      </c>
      <c r="O30" s="145" t="s">
        <v>4</v>
      </c>
      <c r="P30" s="150" t="s">
        <v>4</v>
      </c>
      <c r="Q30" s="21"/>
    </row>
    <row r="31" spans="1:17" ht="27.75" customHeight="1" x14ac:dyDescent="0.2">
      <c r="A31" s="60" t="s">
        <v>120</v>
      </c>
      <c r="B31" s="47" t="s">
        <v>74</v>
      </c>
      <c r="C31" s="38" t="s">
        <v>4</v>
      </c>
      <c r="D31" s="36" t="s">
        <v>4</v>
      </c>
      <c r="E31" s="38" t="s">
        <v>4</v>
      </c>
      <c r="F31" s="78" t="s">
        <v>4</v>
      </c>
      <c r="G31" s="37" t="s">
        <v>75</v>
      </c>
      <c r="H31" s="38" t="s">
        <v>4</v>
      </c>
      <c r="I31" s="36" t="s">
        <v>4</v>
      </c>
      <c r="J31" s="38" t="s">
        <v>4</v>
      </c>
      <c r="K31" s="78" t="s">
        <v>4</v>
      </c>
      <c r="L31" s="37" t="s">
        <v>76</v>
      </c>
      <c r="M31" s="38" t="s">
        <v>4</v>
      </c>
      <c r="N31" s="36" t="s">
        <v>4</v>
      </c>
      <c r="O31" s="38" t="s">
        <v>4</v>
      </c>
      <c r="P31" s="78" t="s">
        <v>4</v>
      </c>
      <c r="Q31" s="21"/>
    </row>
    <row r="32" spans="1:17" ht="27" customHeight="1" x14ac:dyDescent="0.2">
      <c r="A32" s="51" t="s">
        <v>94</v>
      </c>
      <c r="B32" s="46" t="s">
        <v>77</v>
      </c>
      <c r="C32" s="9" t="s">
        <v>4</v>
      </c>
      <c r="D32" s="16" t="s">
        <v>4</v>
      </c>
      <c r="E32" s="5" t="s">
        <v>4</v>
      </c>
      <c r="F32" s="81" t="s">
        <v>4</v>
      </c>
      <c r="G32" s="13" t="s">
        <v>78</v>
      </c>
      <c r="H32" s="9" t="s">
        <v>4</v>
      </c>
      <c r="I32" s="16" t="s">
        <v>4</v>
      </c>
      <c r="J32" s="5" t="s">
        <v>4</v>
      </c>
      <c r="K32" s="81" t="s">
        <v>4</v>
      </c>
      <c r="L32" s="13" t="s">
        <v>79</v>
      </c>
      <c r="M32" s="9" t="s">
        <v>4</v>
      </c>
      <c r="N32" s="16" t="s">
        <v>4</v>
      </c>
      <c r="O32" s="5" t="s">
        <v>4</v>
      </c>
      <c r="P32" s="81" t="s">
        <v>4</v>
      </c>
      <c r="Q32" s="21"/>
    </row>
    <row r="33" spans="1:17" ht="17.25" customHeight="1" x14ac:dyDescent="0.2">
      <c r="A33" s="59" t="s">
        <v>121</v>
      </c>
      <c r="B33" s="47" t="s">
        <v>80</v>
      </c>
      <c r="C33" s="38" t="s">
        <v>4</v>
      </c>
      <c r="D33" s="36" t="s">
        <v>4</v>
      </c>
      <c r="E33" s="38" t="s">
        <v>4</v>
      </c>
      <c r="F33" s="78" t="s">
        <v>4</v>
      </c>
      <c r="G33" s="37" t="s">
        <v>81</v>
      </c>
      <c r="H33" s="38" t="s">
        <v>4</v>
      </c>
      <c r="I33" s="36" t="s">
        <v>4</v>
      </c>
      <c r="J33" s="38" t="s">
        <v>4</v>
      </c>
      <c r="K33" s="78" t="s">
        <v>4</v>
      </c>
      <c r="L33" s="37" t="s">
        <v>82</v>
      </c>
      <c r="M33" s="38" t="s">
        <v>4</v>
      </c>
      <c r="N33" s="36" t="s">
        <v>4</v>
      </c>
      <c r="O33" s="38" t="s">
        <v>4</v>
      </c>
      <c r="P33" s="78" t="s">
        <v>4</v>
      </c>
      <c r="Q33" s="21"/>
    </row>
    <row r="34" spans="1:17" ht="39.75" customHeight="1" x14ac:dyDescent="0.2">
      <c r="A34" s="51" t="s">
        <v>124</v>
      </c>
      <c r="B34" s="46" t="s">
        <v>83</v>
      </c>
      <c r="C34" s="9" t="s">
        <v>4</v>
      </c>
      <c r="D34" s="16" t="s">
        <v>4</v>
      </c>
      <c r="E34" s="5" t="s">
        <v>4</v>
      </c>
      <c r="F34" s="81" t="s">
        <v>4</v>
      </c>
      <c r="G34" s="13" t="s">
        <v>84</v>
      </c>
      <c r="H34" s="9" t="s">
        <v>4</v>
      </c>
      <c r="I34" s="16" t="s">
        <v>4</v>
      </c>
      <c r="J34" s="5" t="s">
        <v>4</v>
      </c>
      <c r="K34" s="81" t="s">
        <v>4</v>
      </c>
      <c r="L34" s="13" t="s">
        <v>85</v>
      </c>
      <c r="M34" s="9" t="s">
        <v>4</v>
      </c>
      <c r="N34" s="16" t="s">
        <v>4</v>
      </c>
      <c r="O34" s="5" t="s">
        <v>4</v>
      </c>
      <c r="P34" s="81" t="s">
        <v>4</v>
      </c>
      <c r="Q34" s="21"/>
    </row>
    <row r="35" spans="1:17" ht="17.25" customHeight="1" x14ac:dyDescent="0.2">
      <c r="A35" s="59" t="s">
        <v>122</v>
      </c>
      <c r="B35" s="47" t="s">
        <v>86</v>
      </c>
      <c r="C35" s="38" t="s">
        <v>4</v>
      </c>
      <c r="D35" s="36" t="s">
        <v>4</v>
      </c>
      <c r="E35" s="38" t="s">
        <v>4</v>
      </c>
      <c r="F35" s="78" t="s">
        <v>4</v>
      </c>
      <c r="G35" s="37" t="s">
        <v>87</v>
      </c>
      <c r="H35" s="38" t="s">
        <v>4</v>
      </c>
      <c r="I35" s="36" t="s">
        <v>4</v>
      </c>
      <c r="J35" s="38" t="s">
        <v>4</v>
      </c>
      <c r="K35" s="78" t="s">
        <v>4</v>
      </c>
      <c r="L35" s="37" t="s">
        <v>88</v>
      </c>
      <c r="M35" s="38" t="s">
        <v>4</v>
      </c>
      <c r="N35" s="36" t="s">
        <v>4</v>
      </c>
      <c r="O35" s="38" t="s">
        <v>4</v>
      </c>
      <c r="P35" s="78" t="s">
        <v>4</v>
      </c>
      <c r="Q35" s="21"/>
    </row>
    <row r="36" spans="1:17" ht="17.25" customHeight="1" thickBot="1" x14ac:dyDescent="0.25">
      <c r="A36" s="61" t="s">
        <v>123</v>
      </c>
      <c r="B36" s="82" t="s">
        <v>89</v>
      </c>
      <c r="C36" s="89" t="s">
        <v>4</v>
      </c>
      <c r="D36" s="71" t="s">
        <v>4</v>
      </c>
      <c r="E36" s="83" t="s">
        <v>4</v>
      </c>
      <c r="F36" s="84" t="s">
        <v>4</v>
      </c>
      <c r="G36" s="103" t="s">
        <v>90</v>
      </c>
      <c r="H36" s="89" t="s">
        <v>4</v>
      </c>
      <c r="I36" s="71" t="s">
        <v>4</v>
      </c>
      <c r="J36" s="83" t="s">
        <v>4</v>
      </c>
      <c r="K36" s="84" t="s">
        <v>4</v>
      </c>
      <c r="L36" s="103" t="s">
        <v>91</v>
      </c>
      <c r="M36" s="89" t="s">
        <v>4</v>
      </c>
      <c r="N36" s="71" t="s">
        <v>4</v>
      </c>
      <c r="O36" s="83" t="s">
        <v>4</v>
      </c>
      <c r="P36" s="84" t="s">
        <v>4</v>
      </c>
      <c r="Q36" s="21"/>
    </row>
  </sheetData>
  <mergeCells count="5">
    <mergeCell ref="A1:P1"/>
    <mergeCell ref="A2:P2"/>
    <mergeCell ref="B4:F4"/>
    <mergeCell ref="G4:K4"/>
    <mergeCell ref="L4:P4"/>
  </mergeCells>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6"/>
  <sheetViews>
    <sheetView showGridLines="0" zoomScale="80" zoomScaleNormal="80" workbookViewId="0">
      <selection sqref="A1:P1"/>
    </sheetView>
  </sheetViews>
  <sheetFormatPr defaultRowHeight="12.75" x14ac:dyDescent="0.2"/>
  <cols>
    <col min="1" max="1" width="131.140625" customWidth="1"/>
    <col min="2" max="2" width="8.140625" style="23" customWidth="1"/>
    <col min="3" max="6" width="9.85546875" customWidth="1"/>
    <col min="7" max="7" width="8.140625" customWidth="1"/>
    <col min="8" max="11" width="10.28515625" customWidth="1"/>
    <col min="12" max="12" width="8.140625" customWidth="1"/>
    <col min="13" max="16" width="10.28515625" customWidth="1"/>
    <col min="17" max="17" width="9.7109375" customWidth="1"/>
  </cols>
  <sheetData>
    <row r="1" spans="1:17" ht="20.25" x14ac:dyDescent="0.3">
      <c r="A1" s="190" t="s">
        <v>135</v>
      </c>
      <c r="B1" s="190"/>
      <c r="C1" s="190"/>
      <c r="D1" s="190"/>
      <c r="E1" s="190"/>
      <c r="F1" s="190"/>
      <c r="G1" s="190"/>
      <c r="H1" s="190"/>
      <c r="I1" s="190"/>
      <c r="J1" s="190"/>
      <c r="K1" s="190"/>
      <c r="L1" s="190"/>
      <c r="M1" s="190"/>
      <c r="N1" s="190"/>
      <c r="O1" s="190"/>
      <c r="P1" s="190"/>
      <c r="Q1" s="29"/>
    </row>
    <row r="2" spans="1:17" ht="20.25" x14ac:dyDescent="0.3">
      <c r="A2" s="190" t="s">
        <v>93</v>
      </c>
      <c r="B2" s="190"/>
      <c r="C2" s="190"/>
      <c r="D2" s="190"/>
      <c r="E2" s="190"/>
      <c r="F2" s="190"/>
      <c r="G2" s="190"/>
      <c r="H2" s="190"/>
      <c r="I2" s="190"/>
      <c r="J2" s="190"/>
      <c r="K2" s="190"/>
      <c r="L2" s="190"/>
      <c r="M2" s="190"/>
      <c r="N2" s="190"/>
      <c r="O2" s="190"/>
      <c r="P2" s="190"/>
      <c r="Q2" s="21"/>
    </row>
    <row r="3" spans="1:17" ht="21" thickBot="1" x14ac:dyDescent="0.35">
      <c r="A3" s="167"/>
      <c r="B3" s="167"/>
      <c r="C3" s="167"/>
      <c r="D3" s="167"/>
      <c r="E3" s="167"/>
      <c r="F3" s="167"/>
      <c r="G3" s="167"/>
      <c r="H3" s="167"/>
      <c r="I3" s="167"/>
      <c r="J3" s="167"/>
      <c r="K3" s="167"/>
      <c r="L3" s="167"/>
      <c r="M3" s="167"/>
      <c r="N3" s="167"/>
      <c r="O3" s="167"/>
      <c r="P3" s="167"/>
      <c r="Q3" s="21"/>
    </row>
    <row r="4" spans="1:17" ht="24" customHeight="1" thickBot="1" x14ac:dyDescent="0.25">
      <c r="A4" s="1"/>
      <c r="B4" s="191" t="s">
        <v>95</v>
      </c>
      <c r="C4" s="192"/>
      <c r="D4" s="192"/>
      <c r="E4" s="192"/>
      <c r="F4" s="193"/>
      <c r="G4" s="191" t="s">
        <v>96</v>
      </c>
      <c r="H4" s="192"/>
      <c r="I4" s="192"/>
      <c r="J4" s="192"/>
      <c r="K4" s="193"/>
      <c r="L4" s="191" t="s">
        <v>97</v>
      </c>
      <c r="M4" s="192"/>
      <c r="N4" s="192"/>
      <c r="O4" s="192"/>
      <c r="P4" s="193"/>
      <c r="Q4" s="34"/>
    </row>
    <row r="5" spans="1:17" ht="33" customHeight="1" x14ac:dyDescent="0.35">
      <c r="A5" s="177" t="s">
        <v>0</v>
      </c>
      <c r="B5" s="172" t="s">
        <v>1</v>
      </c>
      <c r="C5" s="123" t="s">
        <v>98</v>
      </c>
      <c r="D5" s="170" t="s">
        <v>137</v>
      </c>
      <c r="E5" s="120" t="s">
        <v>99</v>
      </c>
      <c r="F5" s="121" t="s">
        <v>2</v>
      </c>
      <c r="G5" s="86" t="s">
        <v>1</v>
      </c>
      <c r="H5" s="123" t="s">
        <v>98</v>
      </c>
      <c r="I5" s="170" t="s">
        <v>137</v>
      </c>
      <c r="J5" s="120" t="s">
        <v>99</v>
      </c>
      <c r="K5" s="121" t="s">
        <v>2</v>
      </c>
      <c r="L5" s="86" t="s">
        <v>1</v>
      </c>
      <c r="M5" s="123" t="s">
        <v>98</v>
      </c>
      <c r="N5" s="170" t="s">
        <v>137</v>
      </c>
      <c r="O5" s="120" t="s">
        <v>99</v>
      </c>
      <c r="P5" s="121" t="s">
        <v>2</v>
      </c>
      <c r="Q5" s="34"/>
    </row>
    <row r="6" spans="1:17" ht="13.5" thickBot="1" x14ac:dyDescent="0.25">
      <c r="A6" s="178"/>
      <c r="B6" s="173"/>
      <c r="C6" s="115" t="s">
        <v>3</v>
      </c>
      <c r="D6" s="112" t="s">
        <v>3</v>
      </c>
      <c r="E6" s="116" t="s">
        <v>3</v>
      </c>
      <c r="F6" s="117" t="s">
        <v>3</v>
      </c>
      <c r="G6" s="109"/>
      <c r="H6" s="119" t="s">
        <v>3</v>
      </c>
      <c r="I6" s="112" t="s">
        <v>3</v>
      </c>
      <c r="J6" s="119" t="s">
        <v>3</v>
      </c>
      <c r="K6" s="117" t="s">
        <v>3</v>
      </c>
      <c r="L6" s="109"/>
      <c r="M6" s="119" t="s">
        <v>3</v>
      </c>
      <c r="N6" s="112" t="s">
        <v>3</v>
      </c>
      <c r="O6" s="119" t="s">
        <v>3</v>
      </c>
      <c r="P6" s="117" t="s">
        <v>3</v>
      </c>
      <c r="Q6" s="34"/>
    </row>
    <row r="7" spans="1:17" ht="15.75" customHeight="1" x14ac:dyDescent="0.2">
      <c r="A7" s="176" t="s">
        <v>108</v>
      </c>
      <c r="B7" s="62"/>
      <c r="C7" s="74"/>
      <c r="D7" s="64"/>
      <c r="E7" s="75"/>
      <c r="F7" s="76"/>
      <c r="G7" s="102"/>
      <c r="H7" s="87"/>
      <c r="I7" s="64"/>
      <c r="J7" s="87"/>
      <c r="K7" s="76"/>
      <c r="L7" s="102"/>
      <c r="M7" s="87"/>
      <c r="N7" s="64"/>
      <c r="O7" s="87"/>
      <c r="P7" s="76"/>
      <c r="Q7" s="34"/>
    </row>
    <row r="8" spans="1:17" ht="42" customHeight="1" x14ac:dyDescent="0.2">
      <c r="A8" s="51" t="s">
        <v>127</v>
      </c>
      <c r="B8" s="46" t="s">
        <v>5</v>
      </c>
      <c r="C8" s="9">
        <f>'Annual Standard Rates'!C8/8</f>
        <v>58</v>
      </c>
      <c r="D8" s="16">
        <f>C8/11</f>
        <v>5.2727272727272725</v>
      </c>
      <c r="E8" s="5">
        <f>C8*10%</f>
        <v>5.8000000000000007</v>
      </c>
      <c r="F8" s="77">
        <f>C8+E8</f>
        <v>63.8</v>
      </c>
      <c r="G8" s="31" t="s">
        <v>6</v>
      </c>
      <c r="H8" s="32">
        <f>'Annual Standard Rates'!H8/8</f>
        <v>52</v>
      </c>
      <c r="I8" s="16">
        <f>H8/11</f>
        <v>4.7272727272727275</v>
      </c>
      <c r="J8" s="32">
        <f>H8*10%</f>
        <v>5.2</v>
      </c>
      <c r="K8" s="77">
        <f>H8+J8</f>
        <v>57.2</v>
      </c>
      <c r="L8" s="31" t="s">
        <v>7</v>
      </c>
      <c r="M8" s="32">
        <f>'Annual Standard Rates'!M8/8</f>
        <v>45</v>
      </c>
      <c r="N8" s="16">
        <f>M8/11</f>
        <v>4.0909090909090908</v>
      </c>
      <c r="O8" s="32">
        <f>M8*10%</f>
        <v>4.5</v>
      </c>
      <c r="P8" s="77">
        <f>M8+O8</f>
        <v>49.5</v>
      </c>
      <c r="Q8" s="34"/>
    </row>
    <row r="9" spans="1:17" ht="33.75" customHeight="1" x14ac:dyDescent="0.2">
      <c r="A9" s="52" t="s">
        <v>101</v>
      </c>
      <c r="B9" s="47" t="s">
        <v>8</v>
      </c>
      <c r="C9" s="38">
        <f>'Annual Standard Rates'!C9/8</f>
        <v>58</v>
      </c>
      <c r="D9" s="36">
        <f>C9/11</f>
        <v>5.2727272727272725</v>
      </c>
      <c r="E9" s="38">
        <f>C9*10%</f>
        <v>5.8000000000000007</v>
      </c>
      <c r="F9" s="78">
        <f>C9+E9</f>
        <v>63.8</v>
      </c>
      <c r="G9" s="37" t="s">
        <v>9</v>
      </c>
      <c r="H9" s="38">
        <f>FLOOR('Annual Standard Rates'!H9/8,0.002)</f>
        <v>51.874000000000002</v>
      </c>
      <c r="I9" s="36">
        <f>H9/11</f>
        <v>4.7158181818181824</v>
      </c>
      <c r="J9" s="38">
        <f>H9*10%</f>
        <v>5.1874000000000002</v>
      </c>
      <c r="K9" s="78">
        <f>H9+J9</f>
        <v>57.061400000000006</v>
      </c>
      <c r="L9" s="37" t="s">
        <v>10</v>
      </c>
      <c r="M9" s="38">
        <f>'Annual Standard Rates'!M9/8</f>
        <v>42.75</v>
      </c>
      <c r="N9" s="36">
        <f>M9/11</f>
        <v>3.8863636363636362</v>
      </c>
      <c r="O9" s="38">
        <f>M9*10%</f>
        <v>4.2750000000000004</v>
      </c>
      <c r="P9" s="78">
        <f>M9+O9</f>
        <v>47.024999999999999</v>
      </c>
      <c r="Q9" s="34"/>
    </row>
    <row r="10" spans="1:17" ht="17.25" customHeight="1" x14ac:dyDescent="0.3">
      <c r="A10" s="53" t="s">
        <v>102</v>
      </c>
      <c r="B10" s="46" t="s">
        <v>11</v>
      </c>
      <c r="C10" s="9"/>
      <c r="D10" s="16"/>
      <c r="E10" s="5"/>
      <c r="F10" s="77"/>
      <c r="G10" s="31" t="s">
        <v>12</v>
      </c>
      <c r="H10" s="32"/>
      <c r="I10" s="16"/>
      <c r="J10" s="32"/>
      <c r="K10" s="77"/>
      <c r="L10" s="31"/>
      <c r="M10" s="32"/>
      <c r="N10" s="16"/>
      <c r="O10" s="32"/>
      <c r="P10" s="77"/>
      <c r="Q10" s="34"/>
    </row>
    <row r="11" spans="1:17" ht="17.25" customHeight="1" x14ac:dyDescent="0.2">
      <c r="A11" s="54" t="s">
        <v>103</v>
      </c>
      <c r="B11" s="47" t="s">
        <v>14</v>
      </c>
      <c r="C11" s="38" t="s">
        <v>4</v>
      </c>
      <c r="D11" s="36" t="s">
        <v>4</v>
      </c>
      <c r="E11" s="38" t="s">
        <v>4</v>
      </c>
      <c r="F11" s="78" t="s">
        <v>4</v>
      </c>
      <c r="G11" s="37" t="s">
        <v>15</v>
      </c>
      <c r="H11" s="38" t="s">
        <v>4</v>
      </c>
      <c r="I11" s="36" t="s">
        <v>4</v>
      </c>
      <c r="J11" s="38" t="s">
        <v>4</v>
      </c>
      <c r="K11" s="78" t="s">
        <v>4</v>
      </c>
      <c r="L11" s="37" t="s">
        <v>16</v>
      </c>
      <c r="M11" s="38" t="s">
        <v>4</v>
      </c>
      <c r="N11" s="36" t="s">
        <v>4</v>
      </c>
      <c r="O11" s="38" t="s">
        <v>4</v>
      </c>
      <c r="P11" s="78" t="s">
        <v>4</v>
      </c>
      <c r="Q11" s="34"/>
    </row>
    <row r="12" spans="1:17" ht="36.75" customHeight="1" x14ac:dyDescent="0.2">
      <c r="A12" s="55" t="s">
        <v>104</v>
      </c>
      <c r="B12" s="46" t="s">
        <v>17</v>
      </c>
      <c r="C12" s="9" t="s">
        <v>4</v>
      </c>
      <c r="D12" s="16" t="s">
        <v>4</v>
      </c>
      <c r="E12" s="5" t="s">
        <v>4</v>
      </c>
      <c r="F12" s="77" t="s">
        <v>4</v>
      </c>
      <c r="G12" s="31" t="s">
        <v>18</v>
      </c>
      <c r="H12" s="32" t="s">
        <v>4</v>
      </c>
      <c r="I12" s="16" t="s">
        <v>4</v>
      </c>
      <c r="J12" s="32" t="s">
        <v>4</v>
      </c>
      <c r="K12" s="77" t="s">
        <v>4</v>
      </c>
      <c r="L12" s="31" t="s">
        <v>19</v>
      </c>
      <c r="M12" s="32" t="s">
        <v>4</v>
      </c>
      <c r="N12" s="16" t="s">
        <v>4</v>
      </c>
      <c r="O12" s="32" t="s">
        <v>4</v>
      </c>
      <c r="P12" s="77" t="s">
        <v>4</v>
      </c>
      <c r="Q12" s="34"/>
    </row>
    <row r="13" spans="1:17" ht="36.75" customHeight="1" x14ac:dyDescent="0.2">
      <c r="A13" s="52" t="s">
        <v>105</v>
      </c>
      <c r="B13" s="47" t="s">
        <v>20</v>
      </c>
      <c r="C13" s="38" t="s">
        <v>4</v>
      </c>
      <c r="D13" s="79"/>
      <c r="E13" s="39"/>
      <c r="F13" s="80"/>
      <c r="G13" s="37" t="s">
        <v>21</v>
      </c>
      <c r="H13" s="38" t="s">
        <v>4</v>
      </c>
      <c r="I13" s="79"/>
      <c r="J13" s="39"/>
      <c r="K13" s="80"/>
      <c r="L13" s="37" t="s">
        <v>22</v>
      </c>
      <c r="M13" s="38" t="s">
        <v>4</v>
      </c>
      <c r="N13" s="79"/>
      <c r="O13" s="39"/>
      <c r="P13" s="80"/>
      <c r="Q13" s="34"/>
    </row>
    <row r="14" spans="1:17" ht="17.25" customHeight="1" thickBot="1" x14ac:dyDescent="0.25">
      <c r="A14" s="125" t="s">
        <v>106</v>
      </c>
      <c r="B14" s="82" t="s">
        <v>23</v>
      </c>
      <c r="C14" s="89" t="s">
        <v>4</v>
      </c>
      <c r="D14" s="71" t="s">
        <v>4</v>
      </c>
      <c r="E14" s="83" t="s">
        <v>4</v>
      </c>
      <c r="F14" s="130" t="s">
        <v>4</v>
      </c>
      <c r="G14" s="133" t="s">
        <v>24</v>
      </c>
      <c r="H14" s="132" t="s">
        <v>4</v>
      </c>
      <c r="I14" s="71" t="s">
        <v>4</v>
      </c>
      <c r="J14" s="132" t="s">
        <v>4</v>
      </c>
      <c r="K14" s="130" t="s">
        <v>4</v>
      </c>
      <c r="L14" s="133" t="s">
        <v>25</v>
      </c>
      <c r="M14" s="132" t="s">
        <v>4</v>
      </c>
      <c r="N14" s="71" t="s">
        <v>4</v>
      </c>
      <c r="O14" s="132" t="s">
        <v>4</v>
      </c>
      <c r="P14" s="130" t="s">
        <v>4</v>
      </c>
      <c r="Q14" s="34"/>
    </row>
    <row r="15" spans="1:17" ht="41.25" customHeight="1" x14ac:dyDescent="0.2">
      <c r="A15" s="126" t="s">
        <v>109</v>
      </c>
      <c r="B15" s="143" t="s">
        <v>26</v>
      </c>
      <c r="C15" s="144">
        <f>'Annual Standard Rates'!C15/8</f>
        <v>58.125</v>
      </c>
      <c r="D15" s="136">
        <f>C15/11</f>
        <v>5.2840909090909092</v>
      </c>
      <c r="E15" s="145">
        <f>C15*10%</f>
        <v>5.8125</v>
      </c>
      <c r="F15" s="146">
        <f>C15+E15</f>
        <v>63.9375</v>
      </c>
      <c r="G15" s="159" t="s">
        <v>27</v>
      </c>
      <c r="H15" s="152">
        <f>'Annual Standard Rates'!H15/8</f>
        <v>44</v>
      </c>
      <c r="I15" s="136">
        <f>H15/11</f>
        <v>4</v>
      </c>
      <c r="J15" s="152">
        <f>H15*10%</f>
        <v>4.4000000000000004</v>
      </c>
      <c r="K15" s="146">
        <f>H15+J15</f>
        <v>48.4</v>
      </c>
      <c r="L15" s="159" t="s">
        <v>28</v>
      </c>
      <c r="M15" s="152">
        <f>'Annual Standard Rates'!M15/8</f>
        <v>30.5</v>
      </c>
      <c r="N15" s="136">
        <f>M15/11</f>
        <v>2.7727272727272729</v>
      </c>
      <c r="O15" s="152">
        <f>M15*10%</f>
        <v>3.0500000000000003</v>
      </c>
      <c r="P15" s="146">
        <f>M15+O15</f>
        <v>33.549999999999997</v>
      </c>
      <c r="Q15" s="34"/>
    </row>
    <row r="16" spans="1:17" ht="17.25" customHeight="1" x14ac:dyDescent="0.2">
      <c r="A16" s="54" t="s">
        <v>107</v>
      </c>
      <c r="B16" s="47" t="s">
        <v>29</v>
      </c>
      <c r="C16" s="38">
        <f>'Annual Standard Rates'!C16/8</f>
        <v>84.625</v>
      </c>
      <c r="D16" s="36">
        <f>C16/11</f>
        <v>7.6931818181818183</v>
      </c>
      <c r="E16" s="38">
        <f>C16*10%</f>
        <v>8.4625000000000004</v>
      </c>
      <c r="F16" s="78">
        <f>C16+E16</f>
        <v>93.087500000000006</v>
      </c>
      <c r="G16" s="37" t="s">
        <v>30</v>
      </c>
      <c r="H16" s="38">
        <f>'Annual Standard Rates'!H16/8</f>
        <v>74</v>
      </c>
      <c r="I16" s="36">
        <f>H16/11</f>
        <v>6.7272727272727275</v>
      </c>
      <c r="J16" s="38">
        <f>H16*10%</f>
        <v>7.4</v>
      </c>
      <c r="K16" s="78">
        <f>H16+J16</f>
        <v>81.400000000000006</v>
      </c>
      <c r="L16" s="37" t="s">
        <v>31</v>
      </c>
      <c r="M16" s="38">
        <f>'Annual Standard Rates'!M16/8</f>
        <v>63.5</v>
      </c>
      <c r="N16" s="36">
        <f>M16/11</f>
        <v>5.7727272727272725</v>
      </c>
      <c r="O16" s="38">
        <f>M16*10%</f>
        <v>6.3500000000000005</v>
      </c>
      <c r="P16" s="78">
        <f>M16+O16</f>
        <v>69.849999999999994</v>
      </c>
      <c r="Q16" s="34"/>
    </row>
    <row r="17" spans="1:17" ht="17.25" customHeight="1" x14ac:dyDescent="0.2">
      <c r="A17" s="53" t="s">
        <v>100</v>
      </c>
      <c r="B17" s="46" t="s">
        <v>32</v>
      </c>
      <c r="C17" s="9"/>
      <c r="D17" s="16"/>
      <c r="E17" s="5"/>
      <c r="F17" s="77"/>
      <c r="G17" s="31" t="s">
        <v>33</v>
      </c>
      <c r="H17" s="32"/>
      <c r="I17" s="16"/>
      <c r="J17" s="32"/>
      <c r="K17" s="77"/>
      <c r="L17" s="31" t="s">
        <v>34</v>
      </c>
      <c r="M17" s="32"/>
      <c r="N17" s="16"/>
      <c r="O17" s="32"/>
      <c r="P17" s="77"/>
      <c r="Q17" s="34"/>
    </row>
    <row r="18" spans="1:17" ht="29.25" customHeight="1" thickBot="1" x14ac:dyDescent="0.25">
      <c r="A18" s="171" t="s">
        <v>125</v>
      </c>
      <c r="B18" s="147" t="s">
        <v>35</v>
      </c>
      <c r="C18" s="148"/>
      <c r="D18" s="141"/>
      <c r="E18" s="148"/>
      <c r="F18" s="149"/>
      <c r="G18" s="160" t="s">
        <v>36</v>
      </c>
      <c r="H18" s="148"/>
      <c r="I18" s="141"/>
      <c r="J18" s="148"/>
      <c r="K18" s="149"/>
      <c r="L18" s="160" t="s">
        <v>37</v>
      </c>
      <c r="M18" s="148"/>
      <c r="N18" s="141"/>
      <c r="O18" s="148"/>
      <c r="P18" s="149"/>
      <c r="Q18" s="34"/>
    </row>
    <row r="19" spans="1:17" ht="51.75" customHeight="1" x14ac:dyDescent="0.2">
      <c r="A19" s="56" t="s">
        <v>111</v>
      </c>
      <c r="B19" s="46" t="s">
        <v>38</v>
      </c>
      <c r="C19" s="9"/>
      <c r="D19" s="16"/>
      <c r="E19" s="5"/>
      <c r="F19" s="77"/>
      <c r="G19" s="31" t="s">
        <v>39</v>
      </c>
      <c r="H19" s="32"/>
      <c r="I19" s="16"/>
      <c r="J19" s="32"/>
      <c r="K19" s="77"/>
      <c r="L19" s="31" t="s">
        <v>40</v>
      </c>
      <c r="M19" s="32"/>
      <c r="N19" s="16"/>
      <c r="O19" s="32"/>
      <c r="P19" s="77"/>
      <c r="Q19" s="34"/>
    </row>
    <row r="20" spans="1:17" ht="17.25" customHeight="1" x14ac:dyDescent="0.2">
      <c r="A20" s="54" t="s">
        <v>114</v>
      </c>
      <c r="B20" s="47" t="s">
        <v>41</v>
      </c>
      <c r="C20" s="38"/>
      <c r="D20" s="36"/>
      <c r="E20" s="38"/>
      <c r="F20" s="78"/>
      <c r="G20" s="37" t="s">
        <v>42</v>
      </c>
      <c r="H20" s="38"/>
      <c r="I20" s="36"/>
      <c r="J20" s="38"/>
      <c r="K20" s="78"/>
      <c r="L20" s="37" t="s">
        <v>43</v>
      </c>
      <c r="M20" s="38"/>
      <c r="N20" s="36"/>
      <c r="O20" s="38"/>
      <c r="P20" s="78"/>
      <c r="Q20" s="21"/>
    </row>
    <row r="21" spans="1:17" ht="17.25" customHeight="1" x14ac:dyDescent="0.2">
      <c r="A21" s="53" t="s">
        <v>112</v>
      </c>
      <c r="B21" s="46" t="s">
        <v>44</v>
      </c>
      <c r="C21" s="9"/>
      <c r="D21" s="16"/>
      <c r="E21" s="5"/>
      <c r="F21" s="81"/>
      <c r="G21" s="13" t="s">
        <v>45</v>
      </c>
      <c r="H21" s="9"/>
      <c r="I21" s="16"/>
      <c r="J21" s="5"/>
      <c r="K21" s="81"/>
      <c r="L21" s="13" t="s">
        <v>46</v>
      </c>
      <c r="M21" s="9"/>
      <c r="N21" s="16"/>
      <c r="O21" s="5"/>
      <c r="P21" s="81"/>
      <c r="Q21" s="21"/>
    </row>
    <row r="22" spans="1:17" ht="17.25" customHeight="1" x14ac:dyDescent="0.2">
      <c r="A22" s="54" t="s">
        <v>113</v>
      </c>
      <c r="B22" s="47" t="s">
        <v>47</v>
      </c>
      <c r="C22" s="38"/>
      <c r="D22" s="36"/>
      <c r="E22" s="38"/>
      <c r="F22" s="78"/>
      <c r="G22" s="37" t="s">
        <v>48</v>
      </c>
      <c r="H22" s="38"/>
      <c r="I22" s="36"/>
      <c r="J22" s="38"/>
      <c r="K22" s="78"/>
      <c r="L22" s="37" t="s">
        <v>49</v>
      </c>
      <c r="M22" s="38"/>
      <c r="N22" s="36"/>
      <c r="O22" s="38"/>
      <c r="P22" s="78"/>
      <c r="Q22" s="21"/>
    </row>
    <row r="23" spans="1:17" ht="33.75" customHeight="1" x14ac:dyDescent="0.2">
      <c r="A23" s="55" t="s">
        <v>139</v>
      </c>
      <c r="B23" s="46" t="s">
        <v>50</v>
      </c>
      <c r="C23" s="9"/>
      <c r="D23" s="16"/>
      <c r="E23" s="5"/>
      <c r="F23" s="81"/>
      <c r="G23" s="13" t="s">
        <v>51</v>
      </c>
      <c r="H23" s="9"/>
      <c r="I23" s="16"/>
      <c r="J23" s="5"/>
      <c r="K23" s="81"/>
      <c r="L23" s="13" t="s">
        <v>52</v>
      </c>
      <c r="M23" s="9"/>
      <c r="N23" s="16"/>
      <c r="O23" s="5"/>
      <c r="P23" s="81"/>
      <c r="Q23" s="21"/>
    </row>
    <row r="24" spans="1:17" ht="17.25" customHeight="1" thickBot="1" x14ac:dyDescent="0.25">
      <c r="A24" s="127" t="s">
        <v>115</v>
      </c>
      <c r="B24" s="147" t="s">
        <v>53</v>
      </c>
      <c r="C24" s="148"/>
      <c r="D24" s="141"/>
      <c r="E24" s="148"/>
      <c r="F24" s="149"/>
      <c r="G24" s="160" t="s">
        <v>54</v>
      </c>
      <c r="H24" s="148"/>
      <c r="I24" s="141"/>
      <c r="J24" s="148"/>
      <c r="K24" s="149"/>
      <c r="L24" s="160" t="s">
        <v>55</v>
      </c>
      <c r="M24" s="148"/>
      <c r="N24" s="141"/>
      <c r="O24" s="148"/>
      <c r="P24" s="149"/>
      <c r="Q24" s="21"/>
    </row>
    <row r="25" spans="1:17" ht="39" customHeight="1" x14ac:dyDescent="0.2">
      <c r="A25" s="128" t="s">
        <v>110</v>
      </c>
      <c r="B25" s="143" t="s">
        <v>56</v>
      </c>
      <c r="C25" s="144"/>
      <c r="D25" s="136"/>
      <c r="E25" s="145"/>
      <c r="F25" s="150"/>
      <c r="G25" s="161" t="s">
        <v>57</v>
      </c>
      <c r="H25" s="144"/>
      <c r="I25" s="136"/>
      <c r="J25" s="145"/>
      <c r="K25" s="150"/>
      <c r="L25" s="161" t="s">
        <v>58</v>
      </c>
      <c r="M25" s="144"/>
      <c r="N25" s="136"/>
      <c r="O25" s="145"/>
      <c r="P25" s="150"/>
      <c r="Q25" s="21"/>
    </row>
    <row r="26" spans="1:17" ht="32.25" customHeight="1" x14ac:dyDescent="0.2">
      <c r="A26" s="57" t="s">
        <v>136</v>
      </c>
      <c r="B26" s="47" t="s">
        <v>59</v>
      </c>
      <c r="C26" s="38"/>
      <c r="D26" s="36"/>
      <c r="E26" s="38"/>
      <c r="F26" s="78"/>
      <c r="G26" s="37" t="s">
        <v>60</v>
      </c>
      <c r="H26" s="38"/>
      <c r="I26" s="36"/>
      <c r="J26" s="38"/>
      <c r="K26" s="78"/>
      <c r="L26" s="37" t="s">
        <v>61</v>
      </c>
      <c r="M26" s="38"/>
      <c r="N26" s="36"/>
      <c r="O26" s="38"/>
      <c r="P26" s="78"/>
      <c r="Q26" s="21"/>
    </row>
    <row r="27" spans="1:17" ht="15.75" customHeight="1" x14ac:dyDescent="0.2">
      <c r="A27" s="58" t="s">
        <v>116</v>
      </c>
      <c r="B27" s="46" t="s">
        <v>62</v>
      </c>
      <c r="C27" s="9"/>
      <c r="D27" s="16"/>
      <c r="E27" s="5"/>
      <c r="F27" s="81"/>
      <c r="G27" s="13" t="s">
        <v>63</v>
      </c>
      <c r="H27" s="9"/>
      <c r="I27" s="16"/>
      <c r="J27" s="5"/>
      <c r="K27" s="81"/>
      <c r="L27" s="13" t="s">
        <v>64</v>
      </c>
      <c r="M27" s="9"/>
      <c r="N27" s="16"/>
      <c r="O27" s="5"/>
      <c r="P27" s="81"/>
      <c r="Q27" s="21"/>
    </row>
    <row r="28" spans="1:17" ht="15.75" customHeight="1" x14ac:dyDescent="0.2">
      <c r="A28" s="59" t="s">
        <v>117</v>
      </c>
      <c r="B28" s="47" t="s">
        <v>65</v>
      </c>
      <c r="C28" s="38"/>
      <c r="D28" s="36"/>
      <c r="E28" s="38"/>
      <c r="F28" s="78"/>
      <c r="G28" s="37" t="s">
        <v>66</v>
      </c>
      <c r="H28" s="38"/>
      <c r="I28" s="36"/>
      <c r="J28" s="38"/>
      <c r="K28" s="78"/>
      <c r="L28" s="37" t="s">
        <v>67</v>
      </c>
      <c r="M28" s="38"/>
      <c r="N28" s="36"/>
      <c r="O28" s="38"/>
      <c r="P28" s="78"/>
      <c r="Q28" s="21"/>
    </row>
    <row r="29" spans="1:17" ht="15.75" customHeight="1" thickBot="1" x14ac:dyDescent="0.25">
      <c r="A29" s="129" t="s">
        <v>118</v>
      </c>
      <c r="B29" s="82" t="s">
        <v>68</v>
      </c>
      <c r="C29" s="89"/>
      <c r="D29" s="71"/>
      <c r="E29" s="83"/>
      <c r="F29" s="84"/>
      <c r="G29" s="103" t="s">
        <v>69</v>
      </c>
      <c r="H29" s="89"/>
      <c r="I29" s="71"/>
      <c r="J29" s="83"/>
      <c r="K29" s="84"/>
      <c r="L29" s="103" t="s">
        <v>70</v>
      </c>
      <c r="M29" s="89"/>
      <c r="N29" s="71"/>
      <c r="O29" s="83"/>
      <c r="P29" s="84"/>
      <c r="Q29" s="21"/>
    </row>
    <row r="30" spans="1:17" ht="48" customHeight="1" x14ac:dyDescent="0.2">
      <c r="A30" s="128" t="s">
        <v>119</v>
      </c>
      <c r="B30" s="143" t="s">
        <v>71</v>
      </c>
      <c r="C30" s="144"/>
      <c r="D30" s="136"/>
      <c r="E30" s="145"/>
      <c r="F30" s="150"/>
      <c r="G30" s="161" t="s">
        <v>72</v>
      </c>
      <c r="H30" s="144" t="s">
        <v>4</v>
      </c>
      <c r="I30" s="136" t="s">
        <v>4</v>
      </c>
      <c r="J30" s="145" t="s">
        <v>4</v>
      </c>
      <c r="K30" s="150" t="s">
        <v>4</v>
      </c>
      <c r="L30" s="161" t="s">
        <v>73</v>
      </c>
      <c r="M30" s="144" t="s">
        <v>4</v>
      </c>
      <c r="N30" s="136" t="s">
        <v>4</v>
      </c>
      <c r="O30" s="145" t="s">
        <v>4</v>
      </c>
      <c r="P30" s="150" t="s">
        <v>4</v>
      </c>
      <c r="Q30" s="21"/>
    </row>
    <row r="31" spans="1:17" ht="27.75" customHeight="1" x14ac:dyDescent="0.2">
      <c r="A31" s="60" t="s">
        <v>120</v>
      </c>
      <c r="B31" s="47" t="s">
        <v>74</v>
      </c>
      <c r="C31" s="38" t="s">
        <v>4</v>
      </c>
      <c r="D31" s="36" t="s">
        <v>4</v>
      </c>
      <c r="E31" s="38" t="s">
        <v>4</v>
      </c>
      <c r="F31" s="78" t="s">
        <v>4</v>
      </c>
      <c r="G31" s="37" t="s">
        <v>75</v>
      </c>
      <c r="H31" s="38" t="s">
        <v>4</v>
      </c>
      <c r="I31" s="36" t="s">
        <v>4</v>
      </c>
      <c r="J31" s="38" t="s">
        <v>4</v>
      </c>
      <c r="K31" s="78" t="s">
        <v>4</v>
      </c>
      <c r="L31" s="37" t="s">
        <v>76</v>
      </c>
      <c r="M31" s="38" t="s">
        <v>4</v>
      </c>
      <c r="N31" s="36" t="s">
        <v>4</v>
      </c>
      <c r="O31" s="38" t="s">
        <v>4</v>
      </c>
      <c r="P31" s="78" t="s">
        <v>4</v>
      </c>
      <c r="Q31" s="21"/>
    </row>
    <row r="32" spans="1:17" ht="27" customHeight="1" x14ac:dyDescent="0.2">
      <c r="A32" s="51" t="s">
        <v>94</v>
      </c>
      <c r="B32" s="46" t="s">
        <v>77</v>
      </c>
      <c r="C32" s="9" t="s">
        <v>4</v>
      </c>
      <c r="D32" s="16" t="s">
        <v>4</v>
      </c>
      <c r="E32" s="5" t="s">
        <v>4</v>
      </c>
      <c r="F32" s="81" t="s">
        <v>4</v>
      </c>
      <c r="G32" s="13" t="s">
        <v>78</v>
      </c>
      <c r="H32" s="9" t="s">
        <v>4</v>
      </c>
      <c r="I32" s="16" t="s">
        <v>4</v>
      </c>
      <c r="J32" s="5" t="s">
        <v>4</v>
      </c>
      <c r="K32" s="81" t="s">
        <v>4</v>
      </c>
      <c r="L32" s="13" t="s">
        <v>79</v>
      </c>
      <c r="M32" s="9" t="s">
        <v>4</v>
      </c>
      <c r="N32" s="16" t="s">
        <v>4</v>
      </c>
      <c r="O32" s="5" t="s">
        <v>4</v>
      </c>
      <c r="P32" s="81" t="s">
        <v>4</v>
      </c>
      <c r="Q32" s="21"/>
    </row>
    <row r="33" spans="1:17" ht="17.25" customHeight="1" x14ac:dyDescent="0.2">
      <c r="A33" s="59" t="s">
        <v>121</v>
      </c>
      <c r="B33" s="47" t="s">
        <v>80</v>
      </c>
      <c r="C33" s="38" t="s">
        <v>4</v>
      </c>
      <c r="D33" s="36" t="s">
        <v>4</v>
      </c>
      <c r="E33" s="38" t="s">
        <v>4</v>
      </c>
      <c r="F33" s="78" t="s">
        <v>4</v>
      </c>
      <c r="G33" s="37" t="s">
        <v>81</v>
      </c>
      <c r="H33" s="38" t="s">
        <v>4</v>
      </c>
      <c r="I33" s="36" t="s">
        <v>4</v>
      </c>
      <c r="J33" s="38" t="s">
        <v>4</v>
      </c>
      <c r="K33" s="78" t="s">
        <v>4</v>
      </c>
      <c r="L33" s="37" t="s">
        <v>82</v>
      </c>
      <c r="M33" s="38" t="s">
        <v>4</v>
      </c>
      <c r="N33" s="36" t="s">
        <v>4</v>
      </c>
      <c r="O33" s="38" t="s">
        <v>4</v>
      </c>
      <c r="P33" s="78" t="s">
        <v>4</v>
      </c>
      <c r="Q33" s="21"/>
    </row>
    <row r="34" spans="1:17" ht="39.75" customHeight="1" x14ac:dyDescent="0.2">
      <c r="A34" s="51" t="s">
        <v>124</v>
      </c>
      <c r="B34" s="46" t="s">
        <v>83</v>
      </c>
      <c r="C34" s="9" t="s">
        <v>4</v>
      </c>
      <c r="D34" s="16" t="s">
        <v>4</v>
      </c>
      <c r="E34" s="5" t="s">
        <v>4</v>
      </c>
      <c r="F34" s="81" t="s">
        <v>4</v>
      </c>
      <c r="G34" s="13" t="s">
        <v>84</v>
      </c>
      <c r="H34" s="9" t="s">
        <v>4</v>
      </c>
      <c r="I34" s="16" t="s">
        <v>4</v>
      </c>
      <c r="J34" s="5" t="s">
        <v>4</v>
      </c>
      <c r="K34" s="81" t="s">
        <v>4</v>
      </c>
      <c r="L34" s="13" t="s">
        <v>85</v>
      </c>
      <c r="M34" s="9" t="s">
        <v>4</v>
      </c>
      <c r="N34" s="16" t="s">
        <v>4</v>
      </c>
      <c r="O34" s="5" t="s">
        <v>4</v>
      </c>
      <c r="P34" s="81" t="s">
        <v>4</v>
      </c>
      <c r="Q34" s="21"/>
    </row>
    <row r="35" spans="1:17" ht="17.25" customHeight="1" x14ac:dyDescent="0.2">
      <c r="A35" s="59" t="s">
        <v>122</v>
      </c>
      <c r="B35" s="47" t="s">
        <v>86</v>
      </c>
      <c r="C35" s="38" t="s">
        <v>4</v>
      </c>
      <c r="D35" s="36" t="s">
        <v>4</v>
      </c>
      <c r="E35" s="38" t="s">
        <v>4</v>
      </c>
      <c r="F35" s="78" t="s">
        <v>4</v>
      </c>
      <c r="G35" s="37" t="s">
        <v>87</v>
      </c>
      <c r="H35" s="38" t="s">
        <v>4</v>
      </c>
      <c r="I35" s="36" t="s">
        <v>4</v>
      </c>
      <c r="J35" s="38" t="s">
        <v>4</v>
      </c>
      <c r="K35" s="78" t="s">
        <v>4</v>
      </c>
      <c r="L35" s="37" t="s">
        <v>88</v>
      </c>
      <c r="M35" s="38" t="s">
        <v>4</v>
      </c>
      <c r="N35" s="36" t="s">
        <v>4</v>
      </c>
      <c r="O35" s="38" t="s">
        <v>4</v>
      </c>
      <c r="P35" s="78" t="s">
        <v>4</v>
      </c>
      <c r="Q35" s="21"/>
    </row>
    <row r="36" spans="1:17" ht="17.25" customHeight="1" thickBot="1" x14ac:dyDescent="0.25">
      <c r="A36" s="61" t="s">
        <v>123</v>
      </c>
      <c r="B36" s="82" t="s">
        <v>89</v>
      </c>
      <c r="C36" s="89" t="s">
        <v>4</v>
      </c>
      <c r="D36" s="71" t="s">
        <v>4</v>
      </c>
      <c r="E36" s="83" t="s">
        <v>4</v>
      </c>
      <c r="F36" s="84" t="s">
        <v>4</v>
      </c>
      <c r="G36" s="103" t="s">
        <v>90</v>
      </c>
      <c r="H36" s="89" t="s">
        <v>4</v>
      </c>
      <c r="I36" s="71" t="s">
        <v>4</v>
      </c>
      <c r="J36" s="83" t="s">
        <v>4</v>
      </c>
      <c r="K36" s="84" t="s">
        <v>4</v>
      </c>
      <c r="L36" s="103" t="s">
        <v>91</v>
      </c>
      <c r="M36" s="89" t="s">
        <v>4</v>
      </c>
      <c r="N36" s="71" t="s">
        <v>4</v>
      </c>
      <c r="O36" s="83" t="s">
        <v>4</v>
      </c>
      <c r="P36" s="84" t="s">
        <v>4</v>
      </c>
      <c r="Q36" s="21"/>
    </row>
  </sheetData>
  <mergeCells count="5">
    <mergeCell ref="A1:P1"/>
    <mergeCell ref="A2:P2"/>
    <mergeCell ref="B4:F4"/>
    <mergeCell ref="G4:K4"/>
    <mergeCell ref="L4:P4"/>
  </mergeCells>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Normal="100" workbookViewId="0">
      <selection sqref="A1:I1"/>
    </sheetView>
  </sheetViews>
  <sheetFormatPr defaultRowHeight="12.75" x14ac:dyDescent="0.2"/>
  <sheetData>
    <row r="1" spans="1:9" ht="15.75" x14ac:dyDescent="0.25">
      <c r="A1" s="184" t="s">
        <v>172</v>
      </c>
      <c r="B1" s="184"/>
      <c r="C1" s="184"/>
      <c r="D1" s="184"/>
      <c r="E1" s="184"/>
      <c r="F1" s="184"/>
      <c r="G1" s="184"/>
      <c r="H1" s="184"/>
      <c r="I1" s="184"/>
    </row>
    <row r="3" spans="1:9" x14ac:dyDescent="0.2">
      <c r="A3">
        <v>3000</v>
      </c>
      <c r="B3">
        <v>3026</v>
      </c>
      <c r="C3">
        <v>3050</v>
      </c>
      <c r="D3">
        <v>3073</v>
      </c>
      <c r="E3">
        <v>3106</v>
      </c>
      <c r="F3">
        <v>3136</v>
      </c>
      <c r="G3">
        <v>3163</v>
      </c>
      <c r="H3">
        <v>3184</v>
      </c>
      <c r="I3">
        <v>3206</v>
      </c>
    </row>
    <row r="4" spans="1:9" x14ac:dyDescent="0.2">
      <c r="A4">
        <v>3001</v>
      </c>
      <c r="B4">
        <v>3027</v>
      </c>
      <c r="C4">
        <v>3051</v>
      </c>
      <c r="D4">
        <v>3074</v>
      </c>
      <c r="E4">
        <v>3107</v>
      </c>
      <c r="F4">
        <v>3137</v>
      </c>
      <c r="G4">
        <v>3164</v>
      </c>
      <c r="H4">
        <v>3185</v>
      </c>
      <c r="I4">
        <v>3207</v>
      </c>
    </row>
    <row r="5" spans="1:9" x14ac:dyDescent="0.2">
      <c r="A5">
        <v>3002</v>
      </c>
      <c r="B5">
        <v>3028</v>
      </c>
      <c r="C5">
        <v>3052</v>
      </c>
      <c r="D5">
        <v>3075</v>
      </c>
      <c r="E5">
        <v>3108</v>
      </c>
      <c r="F5">
        <v>3138</v>
      </c>
      <c r="G5">
        <v>3165</v>
      </c>
      <c r="H5">
        <v>3186</v>
      </c>
      <c r="I5">
        <v>3428</v>
      </c>
    </row>
    <row r="6" spans="1:9" x14ac:dyDescent="0.2">
      <c r="A6">
        <v>3003</v>
      </c>
      <c r="B6">
        <v>3031</v>
      </c>
      <c r="C6">
        <v>3053</v>
      </c>
      <c r="D6">
        <v>3076</v>
      </c>
      <c r="E6">
        <v>3109</v>
      </c>
      <c r="F6">
        <v>3141</v>
      </c>
      <c r="G6">
        <v>3166</v>
      </c>
      <c r="H6">
        <v>3187</v>
      </c>
      <c r="I6">
        <v>3800</v>
      </c>
    </row>
    <row r="7" spans="1:9" x14ac:dyDescent="0.2">
      <c r="A7">
        <v>3004</v>
      </c>
      <c r="B7">
        <v>3032</v>
      </c>
      <c r="C7">
        <v>3054</v>
      </c>
      <c r="D7">
        <v>3078</v>
      </c>
      <c r="E7">
        <v>3110</v>
      </c>
      <c r="F7">
        <v>3142</v>
      </c>
      <c r="G7">
        <v>3167</v>
      </c>
      <c r="H7">
        <v>3188</v>
      </c>
      <c r="I7">
        <v>3802</v>
      </c>
    </row>
    <row r="8" spans="1:9" x14ac:dyDescent="0.2">
      <c r="A8">
        <v>3005</v>
      </c>
      <c r="B8">
        <v>3033</v>
      </c>
      <c r="C8">
        <v>3055</v>
      </c>
      <c r="D8">
        <v>3079</v>
      </c>
      <c r="E8">
        <v>3111</v>
      </c>
      <c r="F8">
        <v>3143</v>
      </c>
      <c r="G8">
        <v>3168</v>
      </c>
      <c r="H8">
        <v>3189</v>
      </c>
      <c r="I8">
        <v>3803</v>
      </c>
    </row>
    <row r="9" spans="1:9" x14ac:dyDescent="0.2">
      <c r="A9">
        <v>3006</v>
      </c>
      <c r="B9">
        <v>3034</v>
      </c>
      <c r="C9">
        <v>3056</v>
      </c>
      <c r="D9">
        <v>3081</v>
      </c>
      <c r="E9">
        <v>3121</v>
      </c>
      <c r="F9">
        <v>3144</v>
      </c>
      <c r="G9">
        <v>3169</v>
      </c>
      <c r="H9">
        <v>3190</v>
      </c>
      <c r="I9">
        <v>3975</v>
      </c>
    </row>
    <row r="10" spans="1:9" x14ac:dyDescent="0.2">
      <c r="A10">
        <v>3008</v>
      </c>
      <c r="B10">
        <v>3036</v>
      </c>
      <c r="C10">
        <v>3057</v>
      </c>
      <c r="D10">
        <v>3082</v>
      </c>
      <c r="E10">
        <v>3122</v>
      </c>
      <c r="F10">
        <v>3145</v>
      </c>
      <c r="G10">
        <v>3170</v>
      </c>
      <c r="H10">
        <v>3191</v>
      </c>
      <c r="I10">
        <v>3976</v>
      </c>
    </row>
    <row r="11" spans="1:9" x14ac:dyDescent="0.2">
      <c r="A11">
        <v>3010</v>
      </c>
      <c r="B11">
        <v>3037</v>
      </c>
      <c r="C11">
        <v>3058</v>
      </c>
      <c r="D11">
        <v>3083</v>
      </c>
      <c r="E11">
        <v>3123</v>
      </c>
      <c r="F11">
        <v>3146</v>
      </c>
      <c r="G11">
        <v>3171</v>
      </c>
      <c r="H11">
        <v>3192</v>
      </c>
    </row>
    <row r="12" spans="1:9" x14ac:dyDescent="0.2">
      <c r="A12">
        <v>3011</v>
      </c>
      <c r="B12">
        <v>3038</v>
      </c>
      <c r="C12">
        <v>3059</v>
      </c>
      <c r="D12">
        <v>3084</v>
      </c>
      <c r="E12">
        <v>3124</v>
      </c>
      <c r="F12">
        <v>3147</v>
      </c>
      <c r="G12">
        <v>3172</v>
      </c>
      <c r="H12">
        <v>3193</v>
      </c>
    </row>
    <row r="13" spans="1:9" x14ac:dyDescent="0.2">
      <c r="A13">
        <v>3012</v>
      </c>
      <c r="B13">
        <v>3039</v>
      </c>
      <c r="C13">
        <v>3060</v>
      </c>
      <c r="D13">
        <v>3085</v>
      </c>
      <c r="E13">
        <v>3125</v>
      </c>
      <c r="F13">
        <v>3148</v>
      </c>
      <c r="G13">
        <v>3173</v>
      </c>
      <c r="H13">
        <v>3194</v>
      </c>
    </row>
    <row r="14" spans="1:9" x14ac:dyDescent="0.2">
      <c r="A14">
        <v>3013</v>
      </c>
      <c r="B14">
        <v>3040</v>
      </c>
      <c r="C14">
        <v>3061</v>
      </c>
      <c r="D14">
        <v>3086</v>
      </c>
      <c r="E14">
        <v>3126</v>
      </c>
      <c r="F14">
        <v>3149</v>
      </c>
      <c r="G14">
        <v>3174</v>
      </c>
      <c r="H14">
        <v>3195</v>
      </c>
    </row>
    <row r="15" spans="1:9" x14ac:dyDescent="0.2">
      <c r="A15">
        <v>3015</v>
      </c>
      <c r="B15">
        <v>3041</v>
      </c>
      <c r="C15">
        <v>3062</v>
      </c>
      <c r="D15">
        <v>3087</v>
      </c>
      <c r="E15">
        <v>3127</v>
      </c>
      <c r="F15">
        <v>3150</v>
      </c>
      <c r="G15">
        <v>3175</v>
      </c>
      <c r="H15">
        <v>3196</v>
      </c>
    </row>
    <row r="16" spans="1:9" x14ac:dyDescent="0.2">
      <c r="A16">
        <v>3016</v>
      </c>
      <c r="B16">
        <v>3042</v>
      </c>
      <c r="C16">
        <v>3064</v>
      </c>
      <c r="D16">
        <v>3088</v>
      </c>
      <c r="E16">
        <v>3128</v>
      </c>
      <c r="F16">
        <v>3151</v>
      </c>
      <c r="G16">
        <v>3176</v>
      </c>
      <c r="H16">
        <v>3197</v>
      </c>
    </row>
    <row r="17" spans="1:9" x14ac:dyDescent="0.2">
      <c r="A17">
        <v>3018</v>
      </c>
      <c r="B17">
        <v>3043</v>
      </c>
      <c r="C17">
        <v>3065</v>
      </c>
      <c r="D17">
        <v>3093</v>
      </c>
      <c r="E17">
        <v>3129</v>
      </c>
      <c r="F17">
        <v>3152</v>
      </c>
      <c r="G17">
        <v>3177</v>
      </c>
      <c r="H17">
        <v>3198</v>
      </c>
    </row>
    <row r="18" spans="1:9" x14ac:dyDescent="0.2">
      <c r="A18">
        <v>3019</v>
      </c>
      <c r="B18">
        <v>3044</v>
      </c>
      <c r="C18">
        <v>3066</v>
      </c>
      <c r="D18">
        <v>3094</v>
      </c>
      <c r="E18">
        <v>3130</v>
      </c>
      <c r="F18">
        <v>3153</v>
      </c>
      <c r="G18">
        <v>3178</v>
      </c>
      <c r="H18">
        <v>3199</v>
      </c>
    </row>
    <row r="19" spans="1:9" x14ac:dyDescent="0.2">
      <c r="A19">
        <v>3020</v>
      </c>
      <c r="B19">
        <v>3045</v>
      </c>
      <c r="C19">
        <v>3067</v>
      </c>
      <c r="D19">
        <v>3101</v>
      </c>
      <c r="E19">
        <v>3131</v>
      </c>
      <c r="F19">
        <v>3154</v>
      </c>
      <c r="G19">
        <v>3179</v>
      </c>
      <c r="H19">
        <v>3200</v>
      </c>
    </row>
    <row r="20" spans="1:9" x14ac:dyDescent="0.2">
      <c r="A20">
        <v>3021</v>
      </c>
      <c r="B20">
        <v>3046</v>
      </c>
      <c r="C20">
        <v>3068</v>
      </c>
      <c r="D20">
        <v>3102</v>
      </c>
      <c r="E20">
        <v>3132</v>
      </c>
      <c r="F20">
        <v>3155</v>
      </c>
      <c r="G20">
        <v>3180</v>
      </c>
      <c r="H20">
        <v>3201</v>
      </c>
    </row>
    <row r="21" spans="1:9" x14ac:dyDescent="0.2">
      <c r="A21">
        <v>3022</v>
      </c>
      <c r="B21">
        <v>3047</v>
      </c>
      <c r="C21">
        <v>3070</v>
      </c>
      <c r="D21">
        <v>3103</v>
      </c>
      <c r="E21">
        <v>3133</v>
      </c>
      <c r="F21">
        <v>3156</v>
      </c>
      <c r="G21">
        <v>3181</v>
      </c>
      <c r="H21">
        <v>3202</v>
      </c>
    </row>
    <row r="22" spans="1:9" x14ac:dyDescent="0.2">
      <c r="A22">
        <v>3023</v>
      </c>
      <c r="B22">
        <v>3048</v>
      </c>
      <c r="C22">
        <v>3071</v>
      </c>
      <c r="D22">
        <v>3104</v>
      </c>
      <c r="E22">
        <v>3134</v>
      </c>
      <c r="F22">
        <v>3161</v>
      </c>
      <c r="G22">
        <v>3182</v>
      </c>
      <c r="H22">
        <v>3204</v>
      </c>
    </row>
    <row r="23" spans="1:9" x14ac:dyDescent="0.2">
      <c r="A23">
        <v>3025</v>
      </c>
      <c r="B23">
        <v>3049</v>
      </c>
      <c r="C23">
        <v>3072</v>
      </c>
      <c r="D23">
        <v>3105</v>
      </c>
      <c r="E23">
        <v>3135</v>
      </c>
      <c r="F23">
        <v>3162</v>
      </c>
      <c r="G23">
        <v>3183</v>
      </c>
      <c r="H23">
        <v>3205</v>
      </c>
    </row>
    <row r="24" spans="1:9" ht="6.75" customHeight="1" x14ac:dyDescent="0.2"/>
    <row r="25" spans="1:9" x14ac:dyDescent="0.2">
      <c r="A25" s="185" t="s">
        <v>174</v>
      </c>
      <c r="B25" s="186"/>
      <c r="C25" s="186"/>
      <c r="D25" s="186"/>
      <c r="E25" s="186"/>
      <c r="F25" s="186"/>
      <c r="G25" s="186"/>
      <c r="H25" s="186"/>
      <c r="I25" s="186"/>
    </row>
    <row r="26" spans="1:9" ht="27.75" customHeight="1" x14ac:dyDescent="0.2"/>
    <row r="27" spans="1:9" ht="15.75" x14ac:dyDescent="0.25">
      <c r="A27" s="184" t="s">
        <v>173</v>
      </c>
      <c r="B27" s="184"/>
      <c r="C27" s="184"/>
      <c r="D27" s="184"/>
      <c r="E27" s="184"/>
      <c r="F27" s="184"/>
      <c r="G27" s="184"/>
      <c r="H27" s="184"/>
      <c r="I27" s="184"/>
    </row>
    <row r="29" spans="1:9" x14ac:dyDescent="0.2">
      <c r="A29">
        <v>3024</v>
      </c>
      <c r="B29">
        <v>3114</v>
      </c>
      <c r="C29">
        <v>3215</v>
      </c>
      <c r="D29">
        <v>3750</v>
      </c>
      <c r="E29">
        <v>3766</v>
      </c>
      <c r="F29">
        <v>3788</v>
      </c>
      <c r="G29">
        <v>3808</v>
      </c>
      <c r="H29">
        <v>3920</v>
      </c>
      <c r="I29">
        <v>3938</v>
      </c>
    </row>
    <row r="30" spans="1:9" x14ac:dyDescent="0.2">
      <c r="A30">
        <v>3029</v>
      </c>
      <c r="B30">
        <v>3115</v>
      </c>
      <c r="C30">
        <v>3216</v>
      </c>
      <c r="D30">
        <v>3751</v>
      </c>
      <c r="E30">
        <v>3767</v>
      </c>
      <c r="F30">
        <v>3789</v>
      </c>
      <c r="G30">
        <v>3809</v>
      </c>
      <c r="H30">
        <v>3926</v>
      </c>
      <c r="I30">
        <v>3939</v>
      </c>
    </row>
    <row r="31" spans="1:9" x14ac:dyDescent="0.2">
      <c r="A31">
        <v>3030</v>
      </c>
      <c r="B31">
        <v>3116</v>
      </c>
      <c r="C31">
        <v>3217</v>
      </c>
      <c r="D31">
        <v>3752</v>
      </c>
      <c r="E31">
        <v>3770</v>
      </c>
      <c r="F31">
        <v>3791</v>
      </c>
      <c r="G31">
        <v>3810</v>
      </c>
      <c r="H31">
        <v>3927</v>
      </c>
      <c r="I31">
        <v>3940</v>
      </c>
    </row>
    <row r="32" spans="1:9" x14ac:dyDescent="0.2">
      <c r="A32">
        <v>3089</v>
      </c>
      <c r="B32">
        <v>3139</v>
      </c>
      <c r="C32">
        <v>3218</v>
      </c>
      <c r="D32">
        <v>3754</v>
      </c>
      <c r="E32">
        <v>3775</v>
      </c>
      <c r="F32">
        <v>3792</v>
      </c>
      <c r="G32">
        <v>3910</v>
      </c>
      <c r="H32">
        <v>3928</v>
      </c>
      <c r="I32">
        <v>3941</v>
      </c>
    </row>
    <row r="33" spans="1:9" x14ac:dyDescent="0.2">
      <c r="A33">
        <v>3090</v>
      </c>
      <c r="B33">
        <v>3140</v>
      </c>
      <c r="C33">
        <v>3219</v>
      </c>
      <c r="D33">
        <v>3755</v>
      </c>
      <c r="E33">
        <v>3777</v>
      </c>
      <c r="F33">
        <v>3793</v>
      </c>
      <c r="G33">
        <v>3911</v>
      </c>
      <c r="H33">
        <v>3929</v>
      </c>
      <c r="I33">
        <v>3942</v>
      </c>
    </row>
    <row r="34" spans="1:9" x14ac:dyDescent="0.2">
      <c r="A34">
        <v>3091</v>
      </c>
      <c r="B34">
        <v>3158</v>
      </c>
      <c r="C34">
        <v>3220</v>
      </c>
      <c r="D34">
        <v>3757</v>
      </c>
      <c r="E34">
        <v>3781</v>
      </c>
      <c r="F34">
        <v>3795</v>
      </c>
      <c r="G34">
        <v>3912</v>
      </c>
      <c r="H34">
        <v>3930</v>
      </c>
      <c r="I34">
        <v>3943</v>
      </c>
    </row>
    <row r="35" spans="1:9" x14ac:dyDescent="0.2">
      <c r="A35">
        <v>3095</v>
      </c>
      <c r="B35">
        <v>3159</v>
      </c>
      <c r="C35">
        <v>3335</v>
      </c>
      <c r="D35">
        <v>3759</v>
      </c>
      <c r="E35">
        <v>3782</v>
      </c>
      <c r="F35">
        <v>3796</v>
      </c>
      <c r="G35">
        <v>3913</v>
      </c>
      <c r="H35">
        <v>3931</v>
      </c>
      <c r="I35">
        <v>3944</v>
      </c>
    </row>
    <row r="36" spans="1:9" x14ac:dyDescent="0.2">
      <c r="A36">
        <v>3096</v>
      </c>
      <c r="B36">
        <v>3160</v>
      </c>
      <c r="C36">
        <v>3337</v>
      </c>
      <c r="D36">
        <v>3760</v>
      </c>
      <c r="E36">
        <v>3783</v>
      </c>
      <c r="F36">
        <v>3804</v>
      </c>
      <c r="G36">
        <v>3915</v>
      </c>
      <c r="H36">
        <v>3933</v>
      </c>
      <c r="I36">
        <v>3977</v>
      </c>
    </row>
    <row r="37" spans="1:9" x14ac:dyDescent="0.2">
      <c r="A37">
        <v>3097</v>
      </c>
      <c r="B37">
        <v>3211</v>
      </c>
      <c r="C37">
        <v>3338</v>
      </c>
      <c r="D37">
        <v>3761</v>
      </c>
      <c r="E37">
        <v>3785</v>
      </c>
      <c r="F37">
        <v>3805</v>
      </c>
      <c r="G37">
        <v>3916</v>
      </c>
      <c r="H37">
        <v>3934</v>
      </c>
      <c r="I37">
        <v>3978</v>
      </c>
    </row>
    <row r="38" spans="1:9" x14ac:dyDescent="0.2">
      <c r="A38">
        <v>3099</v>
      </c>
      <c r="B38">
        <v>3212</v>
      </c>
      <c r="C38">
        <v>3427</v>
      </c>
      <c r="D38">
        <v>3763</v>
      </c>
      <c r="E38">
        <v>3786</v>
      </c>
      <c r="F38">
        <v>3806</v>
      </c>
      <c r="G38">
        <v>3918</v>
      </c>
      <c r="H38">
        <v>3936</v>
      </c>
      <c r="I38">
        <v>3980</v>
      </c>
    </row>
    <row r="39" spans="1:9" x14ac:dyDescent="0.2">
      <c r="A39">
        <v>3113</v>
      </c>
      <c r="B39">
        <v>3214</v>
      </c>
      <c r="C39">
        <v>3429</v>
      </c>
      <c r="D39">
        <v>3765</v>
      </c>
      <c r="E39">
        <v>3787</v>
      </c>
      <c r="F39">
        <v>3807</v>
      </c>
      <c r="G39">
        <v>3919</v>
      </c>
      <c r="H39">
        <v>3937</v>
      </c>
    </row>
    <row r="42" spans="1:9" ht="15.75" x14ac:dyDescent="0.25">
      <c r="A42" s="184" t="s">
        <v>175</v>
      </c>
      <c r="B42" s="184"/>
      <c r="C42" s="184"/>
      <c r="D42" s="184"/>
      <c r="E42" s="184"/>
      <c r="F42" s="184"/>
      <c r="G42" s="184"/>
      <c r="H42" s="184"/>
      <c r="I42" s="184"/>
    </row>
  </sheetData>
  <mergeCells count="4">
    <mergeCell ref="A1:I1"/>
    <mergeCell ref="A27:I27"/>
    <mergeCell ref="A42:I42"/>
    <mergeCell ref="A25:I25"/>
  </mergeCells>
  <printOptions horizontalCentered="1" verticalCentered="1"/>
  <pageMargins left="0.70866141732283472" right="0.70866141732283472" top="0.74803149606299213" bottom="0.74803149606299213" header="0.31496062992125984" footer="0.31496062992125984"/>
  <pageSetup paperSize="9" scale="87" orientation="landscape" r:id="rId1"/>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fitToPage="1"/>
  </sheetPr>
  <dimension ref="A1:Q122"/>
  <sheetViews>
    <sheetView showGridLines="0" zoomScale="80" zoomScaleNormal="80" zoomScaleSheetLayoutView="75" workbookViewId="0">
      <pane ySplit="6" topLeftCell="A7" activePane="bottomLeft" state="frozen"/>
      <selection pane="bottomLeft" activeCell="A2" sqref="A2:P2"/>
    </sheetView>
  </sheetViews>
  <sheetFormatPr defaultRowHeight="12.75" x14ac:dyDescent="0.2"/>
  <cols>
    <col min="1" max="1" width="131.140625" customWidth="1"/>
    <col min="2" max="2" width="8.140625" style="23" customWidth="1"/>
    <col min="3" max="3" width="9.85546875" customWidth="1"/>
    <col min="4" max="4" width="9.85546875" style="17" customWidth="1"/>
    <col min="5" max="6" width="9.85546875" customWidth="1"/>
    <col min="7" max="7" width="8.140625" customWidth="1"/>
    <col min="8" max="8" width="10.28515625" customWidth="1"/>
    <col min="9" max="9" width="10.28515625" style="17" customWidth="1"/>
    <col min="10" max="11" width="10.28515625" customWidth="1"/>
    <col min="12" max="12" width="8.140625" customWidth="1"/>
    <col min="13" max="13" width="10.28515625" customWidth="1"/>
    <col min="14" max="14" width="10.28515625" style="17" customWidth="1"/>
    <col min="15" max="16" width="10.28515625" customWidth="1"/>
    <col min="17" max="17" width="9.7109375" style="21" customWidth="1"/>
  </cols>
  <sheetData>
    <row r="1" spans="1:17" ht="20.25" x14ac:dyDescent="0.3">
      <c r="A1" s="190" t="s">
        <v>92</v>
      </c>
      <c r="B1" s="190"/>
      <c r="C1" s="190"/>
      <c r="D1" s="190"/>
      <c r="E1" s="190"/>
      <c r="F1" s="190"/>
      <c r="G1" s="190"/>
      <c r="H1" s="190"/>
      <c r="I1" s="190"/>
      <c r="J1" s="190"/>
      <c r="K1" s="190"/>
      <c r="L1" s="190"/>
      <c r="M1" s="190"/>
      <c r="N1" s="190"/>
      <c r="O1" s="190"/>
      <c r="P1" s="190"/>
    </row>
    <row r="2" spans="1:17" ht="20.25" x14ac:dyDescent="0.3">
      <c r="A2" s="190" t="s">
        <v>93</v>
      </c>
      <c r="B2" s="190"/>
      <c r="C2" s="190"/>
      <c r="D2" s="190"/>
      <c r="E2" s="190"/>
      <c r="F2" s="190"/>
      <c r="G2" s="190"/>
      <c r="H2" s="190"/>
      <c r="I2" s="190"/>
      <c r="J2" s="190"/>
      <c r="K2" s="190"/>
      <c r="L2" s="190"/>
      <c r="M2" s="190"/>
      <c r="N2" s="190"/>
      <c r="O2" s="190"/>
      <c r="P2" s="190"/>
    </row>
    <row r="3" spans="1:17" ht="21" thickBot="1" x14ac:dyDescent="0.35">
      <c r="A3" s="167"/>
      <c r="B3" s="167"/>
      <c r="C3" s="167"/>
      <c r="D3" s="167"/>
      <c r="E3" s="167"/>
      <c r="F3" s="167"/>
      <c r="G3" s="167"/>
      <c r="H3" s="167"/>
      <c r="I3" s="167"/>
      <c r="J3" s="167"/>
      <c r="K3" s="167"/>
      <c r="L3" s="167"/>
      <c r="M3" s="167"/>
      <c r="N3" s="167"/>
      <c r="O3" s="167"/>
      <c r="P3" s="167"/>
    </row>
    <row r="4" spans="1:17" ht="24" customHeight="1" thickBot="1" x14ac:dyDescent="0.25">
      <c r="A4" s="1"/>
      <c r="B4" s="187" t="s">
        <v>95</v>
      </c>
      <c r="C4" s="188"/>
      <c r="D4" s="188"/>
      <c r="E4" s="188"/>
      <c r="F4" s="189"/>
      <c r="G4" s="187" t="s">
        <v>96</v>
      </c>
      <c r="H4" s="188"/>
      <c r="I4" s="188"/>
      <c r="J4" s="188"/>
      <c r="K4" s="189"/>
      <c r="L4" s="187" t="s">
        <v>97</v>
      </c>
      <c r="M4" s="188"/>
      <c r="N4" s="188"/>
      <c r="O4" s="188"/>
      <c r="P4" s="189"/>
    </row>
    <row r="5" spans="1:17" ht="33" customHeight="1" x14ac:dyDescent="0.35">
      <c r="A5" s="177" t="s">
        <v>0</v>
      </c>
      <c r="B5" s="172" t="s">
        <v>1</v>
      </c>
      <c r="C5" s="122" t="s">
        <v>98</v>
      </c>
      <c r="D5" s="170" t="s">
        <v>137</v>
      </c>
      <c r="E5" s="120" t="s">
        <v>99</v>
      </c>
      <c r="F5" s="121" t="s">
        <v>2</v>
      </c>
      <c r="G5" s="62" t="s">
        <v>1</v>
      </c>
      <c r="H5" s="122" t="s">
        <v>98</v>
      </c>
      <c r="I5" s="170" t="s">
        <v>137</v>
      </c>
      <c r="J5" s="120" t="s">
        <v>99</v>
      </c>
      <c r="K5" s="121" t="s">
        <v>2</v>
      </c>
      <c r="L5" s="62" t="s">
        <v>1</v>
      </c>
      <c r="M5" s="122" t="s">
        <v>98</v>
      </c>
      <c r="N5" s="170" t="s">
        <v>137</v>
      </c>
      <c r="O5" s="120" t="s">
        <v>99</v>
      </c>
      <c r="P5" s="121" t="s">
        <v>2</v>
      </c>
    </row>
    <row r="6" spans="1:17" ht="13.5" thickBot="1" x14ac:dyDescent="0.25">
      <c r="A6" s="178"/>
      <c r="B6" s="173"/>
      <c r="C6" s="111" t="s">
        <v>3</v>
      </c>
      <c r="D6" s="112" t="s">
        <v>3</v>
      </c>
      <c r="E6" s="113" t="s">
        <v>3</v>
      </c>
      <c r="F6" s="114" t="s">
        <v>3</v>
      </c>
      <c r="G6" s="108"/>
      <c r="H6" s="111" t="s">
        <v>3</v>
      </c>
      <c r="I6" s="112" t="s">
        <v>3</v>
      </c>
      <c r="J6" s="113" t="s">
        <v>3</v>
      </c>
      <c r="K6" s="114" t="s">
        <v>3</v>
      </c>
      <c r="L6" s="108"/>
      <c r="M6" s="111" t="s">
        <v>3</v>
      </c>
      <c r="N6" s="112" t="s">
        <v>3</v>
      </c>
      <c r="O6" s="113" t="s">
        <v>3</v>
      </c>
      <c r="P6" s="114" t="s">
        <v>3</v>
      </c>
    </row>
    <row r="7" spans="1:17" ht="15.75" customHeight="1" x14ac:dyDescent="0.2">
      <c r="A7" s="176" t="s">
        <v>108</v>
      </c>
      <c r="B7" s="62"/>
      <c r="C7" s="63"/>
      <c r="D7" s="64"/>
      <c r="E7" s="65"/>
      <c r="F7" s="66"/>
      <c r="G7" s="97"/>
      <c r="H7" s="63"/>
      <c r="I7" s="64"/>
      <c r="J7" s="65"/>
      <c r="K7" s="66"/>
      <c r="L7" s="97"/>
      <c r="M7" s="63"/>
      <c r="N7" s="64"/>
      <c r="O7" s="65"/>
      <c r="P7" s="66"/>
    </row>
    <row r="8" spans="1:17" ht="42" customHeight="1" x14ac:dyDescent="0.2">
      <c r="A8" s="51" t="s">
        <v>126</v>
      </c>
      <c r="B8" s="43" t="s">
        <v>5</v>
      </c>
      <c r="C8" s="24">
        <v>464</v>
      </c>
      <c r="D8" s="16">
        <v>42.18</v>
      </c>
      <c r="E8" s="25">
        <v>46.400000000000006</v>
      </c>
      <c r="F8" s="67">
        <v>510.4</v>
      </c>
      <c r="G8" s="98" t="s">
        <v>6</v>
      </c>
      <c r="H8" s="24">
        <v>416</v>
      </c>
      <c r="I8" s="16">
        <v>37.82</v>
      </c>
      <c r="J8" s="25">
        <v>41.6</v>
      </c>
      <c r="K8" s="67">
        <v>457.6</v>
      </c>
      <c r="L8" s="98" t="s">
        <v>7</v>
      </c>
      <c r="M8" s="24">
        <v>360</v>
      </c>
      <c r="N8" s="16">
        <v>32.729999999999997</v>
      </c>
      <c r="O8" s="25">
        <v>36</v>
      </c>
      <c r="P8" s="67">
        <v>396</v>
      </c>
      <c r="Q8" s="22"/>
    </row>
    <row r="9" spans="1:17" ht="33.75" customHeight="1" x14ac:dyDescent="0.2">
      <c r="A9" s="52" t="s">
        <v>101</v>
      </c>
      <c r="B9" s="44" t="s">
        <v>8</v>
      </c>
      <c r="C9" s="35">
        <v>464</v>
      </c>
      <c r="D9" s="36">
        <v>42.18</v>
      </c>
      <c r="E9" s="35">
        <v>46.400000000000006</v>
      </c>
      <c r="F9" s="68">
        <v>510.4</v>
      </c>
      <c r="G9" s="99" t="s">
        <v>9</v>
      </c>
      <c r="H9" s="35">
        <v>415</v>
      </c>
      <c r="I9" s="36">
        <v>37.729999999999997</v>
      </c>
      <c r="J9" s="35">
        <v>41.5</v>
      </c>
      <c r="K9" s="100">
        <v>456.5</v>
      </c>
      <c r="L9" s="99" t="s">
        <v>10</v>
      </c>
      <c r="M9" s="35">
        <v>342</v>
      </c>
      <c r="N9" s="36">
        <v>31.09</v>
      </c>
      <c r="O9" s="35">
        <v>34.200000000000003</v>
      </c>
      <c r="P9" s="68">
        <v>376.2</v>
      </c>
      <c r="Q9" s="22"/>
    </row>
    <row r="10" spans="1:17" ht="17.25" customHeight="1" x14ac:dyDescent="0.3">
      <c r="A10" s="53" t="s">
        <v>102</v>
      </c>
      <c r="B10" s="43" t="s">
        <v>11</v>
      </c>
      <c r="C10" s="24">
        <v>657</v>
      </c>
      <c r="D10" s="16">
        <v>59.73</v>
      </c>
      <c r="E10" s="25">
        <v>65.7</v>
      </c>
      <c r="F10" s="67">
        <v>722.7</v>
      </c>
      <c r="G10" s="98" t="s">
        <v>12</v>
      </c>
      <c r="H10" s="24">
        <v>415</v>
      </c>
      <c r="I10" s="16">
        <v>37.729999999999997</v>
      </c>
      <c r="J10" s="25">
        <v>41.5</v>
      </c>
      <c r="K10" s="67">
        <v>456.5</v>
      </c>
      <c r="L10" s="98" t="s">
        <v>13</v>
      </c>
      <c r="M10" s="24">
        <v>342</v>
      </c>
      <c r="N10" s="16">
        <v>31.09</v>
      </c>
      <c r="O10" s="25">
        <v>34.200000000000003</v>
      </c>
      <c r="P10" s="67">
        <v>376.2</v>
      </c>
      <c r="Q10" s="22"/>
    </row>
    <row r="11" spans="1:17" ht="17.25" customHeight="1" x14ac:dyDescent="0.2">
      <c r="A11" s="54" t="s">
        <v>103</v>
      </c>
      <c r="B11" s="44" t="s">
        <v>14</v>
      </c>
      <c r="C11" s="35">
        <v>2351</v>
      </c>
      <c r="D11" s="36">
        <v>213.73</v>
      </c>
      <c r="E11" s="35">
        <v>235.10000000000002</v>
      </c>
      <c r="F11" s="68">
        <v>2586.1</v>
      </c>
      <c r="G11" s="99" t="s">
        <v>15</v>
      </c>
      <c r="H11" s="35">
        <v>1760</v>
      </c>
      <c r="I11" s="36">
        <v>160</v>
      </c>
      <c r="J11" s="35">
        <v>176</v>
      </c>
      <c r="K11" s="68">
        <v>1936</v>
      </c>
      <c r="L11" s="99" t="s">
        <v>16</v>
      </c>
      <c r="M11" s="35">
        <v>1172</v>
      </c>
      <c r="N11" s="36">
        <v>106.55</v>
      </c>
      <c r="O11" s="35">
        <v>117.2</v>
      </c>
      <c r="P11" s="68">
        <v>1289.2</v>
      </c>
      <c r="Q11" s="22"/>
    </row>
    <row r="12" spans="1:17" ht="36.75" customHeight="1" x14ac:dyDescent="0.2">
      <c r="A12" s="55" t="s">
        <v>104</v>
      </c>
      <c r="B12" s="43" t="s">
        <v>17</v>
      </c>
      <c r="C12" s="24">
        <v>1534</v>
      </c>
      <c r="D12" s="16">
        <v>139.44999999999999</v>
      </c>
      <c r="E12" s="25">
        <v>153.4</v>
      </c>
      <c r="F12" s="67">
        <v>1687.4</v>
      </c>
      <c r="G12" s="98" t="s">
        <v>18</v>
      </c>
      <c r="H12" s="24">
        <v>1028</v>
      </c>
      <c r="I12" s="16">
        <v>93.45</v>
      </c>
      <c r="J12" s="25">
        <v>102.80000000000001</v>
      </c>
      <c r="K12" s="67">
        <v>1130.8</v>
      </c>
      <c r="L12" s="98" t="s">
        <v>19</v>
      </c>
      <c r="M12" s="24">
        <v>355</v>
      </c>
      <c r="N12" s="16">
        <v>32.270000000000003</v>
      </c>
      <c r="O12" s="25">
        <v>35.5</v>
      </c>
      <c r="P12" s="67">
        <v>390.5</v>
      </c>
      <c r="Q12" s="22"/>
    </row>
    <row r="13" spans="1:17" ht="36.75" customHeight="1" x14ac:dyDescent="0.2">
      <c r="A13" s="52" t="s">
        <v>105</v>
      </c>
      <c r="B13" s="44" t="s">
        <v>20</v>
      </c>
      <c r="C13" s="35">
        <v>38</v>
      </c>
      <c r="D13" s="36">
        <v>3.45</v>
      </c>
      <c r="E13" s="35">
        <v>3.8000000000000003</v>
      </c>
      <c r="F13" s="68">
        <v>41.8</v>
      </c>
      <c r="G13" s="99" t="s">
        <v>21</v>
      </c>
      <c r="H13" s="35">
        <v>18</v>
      </c>
      <c r="I13" s="36">
        <v>1.64</v>
      </c>
      <c r="J13" s="35">
        <v>1.8</v>
      </c>
      <c r="K13" s="68">
        <v>19.8</v>
      </c>
      <c r="L13" s="99" t="s">
        <v>22</v>
      </c>
      <c r="M13" s="35">
        <v>5</v>
      </c>
      <c r="N13" s="36">
        <v>0.45</v>
      </c>
      <c r="O13" s="35">
        <v>0.5</v>
      </c>
      <c r="P13" s="68">
        <v>5.5</v>
      </c>
      <c r="Q13" s="22"/>
    </row>
    <row r="14" spans="1:17" ht="17.25" customHeight="1" thickBot="1" x14ac:dyDescent="0.25">
      <c r="A14" s="125" t="s">
        <v>106</v>
      </c>
      <c r="B14" s="69" t="s">
        <v>23</v>
      </c>
      <c r="C14" s="70">
        <v>2351</v>
      </c>
      <c r="D14" s="71">
        <v>213.73</v>
      </c>
      <c r="E14" s="72">
        <v>235.10000000000002</v>
      </c>
      <c r="F14" s="73">
        <v>2586.1</v>
      </c>
      <c r="G14" s="101" t="s">
        <v>24</v>
      </c>
      <c r="H14" s="70">
        <v>1407</v>
      </c>
      <c r="I14" s="71">
        <v>127.91</v>
      </c>
      <c r="J14" s="72">
        <v>140.70000000000002</v>
      </c>
      <c r="K14" s="73">
        <v>1547.7</v>
      </c>
      <c r="L14" s="101" t="s">
        <v>25</v>
      </c>
      <c r="M14" s="70">
        <v>465</v>
      </c>
      <c r="N14" s="71">
        <v>42.27</v>
      </c>
      <c r="O14" s="72">
        <v>46.5</v>
      </c>
      <c r="P14" s="73">
        <v>511.5</v>
      </c>
      <c r="Q14" s="22"/>
    </row>
    <row r="15" spans="1:17" ht="41.25" customHeight="1" x14ac:dyDescent="0.2">
      <c r="A15" s="126" t="s">
        <v>109</v>
      </c>
      <c r="B15" s="134" t="s">
        <v>26</v>
      </c>
      <c r="C15" s="135">
        <v>465</v>
      </c>
      <c r="D15" s="136">
        <v>42.27</v>
      </c>
      <c r="E15" s="137">
        <v>46.5</v>
      </c>
      <c r="F15" s="138">
        <v>511.5</v>
      </c>
      <c r="G15" s="156" t="s">
        <v>27</v>
      </c>
      <c r="H15" s="135">
        <v>352</v>
      </c>
      <c r="I15" s="136">
        <v>32</v>
      </c>
      <c r="J15" s="137">
        <v>35.200000000000003</v>
      </c>
      <c r="K15" s="157">
        <v>387.2</v>
      </c>
      <c r="L15" s="156" t="s">
        <v>28</v>
      </c>
      <c r="M15" s="135">
        <v>244</v>
      </c>
      <c r="N15" s="136">
        <v>22.18</v>
      </c>
      <c r="O15" s="137">
        <v>24.400000000000002</v>
      </c>
      <c r="P15" s="157">
        <v>268.39999999999998</v>
      </c>
      <c r="Q15" s="22"/>
    </row>
    <row r="16" spans="1:17" ht="17.25" customHeight="1" x14ac:dyDescent="0.2">
      <c r="A16" s="54" t="s">
        <v>107</v>
      </c>
      <c r="B16" s="44" t="s">
        <v>29</v>
      </c>
      <c r="C16" s="35">
        <v>677</v>
      </c>
      <c r="D16" s="36">
        <v>61.55</v>
      </c>
      <c r="E16" s="35">
        <v>67.7</v>
      </c>
      <c r="F16" s="68">
        <v>744.7</v>
      </c>
      <c r="G16" s="99" t="s">
        <v>30</v>
      </c>
      <c r="H16" s="35">
        <v>592</v>
      </c>
      <c r="I16" s="36">
        <v>53.82</v>
      </c>
      <c r="J16" s="35">
        <v>59.2</v>
      </c>
      <c r="K16" s="68">
        <v>651.20000000000005</v>
      </c>
      <c r="L16" s="99" t="s">
        <v>31</v>
      </c>
      <c r="M16" s="35">
        <v>508</v>
      </c>
      <c r="N16" s="36">
        <v>46.18</v>
      </c>
      <c r="O16" s="35">
        <v>50.800000000000004</v>
      </c>
      <c r="P16" s="68">
        <v>558.79999999999995</v>
      </c>
      <c r="Q16" s="22"/>
    </row>
    <row r="17" spans="1:17" ht="17.25" customHeight="1" x14ac:dyDescent="0.2">
      <c r="A17" s="53" t="s">
        <v>100</v>
      </c>
      <c r="B17" s="43" t="s">
        <v>32</v>
      </c>
      <c r="C17" s="24">
        <v>1879</v>
      </c>
      <c r="D17" s="16">
        <v>170.82</v>
      </c>
      <c r="E17" s="25">
        <v>187.9</v>
      </c>
      <c r="F17" s="67">
        <v>2066.9</v>
      </c>
      <c r="G17" s="98" t="s">
        <v>33</v>
      </c>
      <c r="H17" s="24">
        <v>1501</v>
      </c>
      <c r="I17" s="16">
        <v>136.44999999999999</v>
      </c>
      <c r="J17" s="25">
        <v>150.1</v>
      </c>
      <c r="K17" s="67">
        <v>1651.1</v>
      </c>
      <c r="L17" s="98" t="s">
        <v>34</v>
      </c>
      <c r="M17" s="24">
        <v>1131</v>
      </c>
      <c r="N17" s="16">
        <v>102.82</v>
      </c>
      <c r="O17" s="25">
        <v>113.10000000000001</v>
      </c>
      <c r="P17" s="67">
        <v>1244.0999999999999</v>
      </c>
      <c r="Q17" s="22"/>
    </row>
    <row r="18" spans="1:17" ht="29.25" customHeight="1" thickBot="1" x14ac:dyDescent="0.25">
      <c r="A18" s="171" t="s">
        <v>125</v>
      </c>
      <c r="B18" s="139" t="s">
        <v>35</v>
      </c>
      <c r="C18" s="140">
        <v>206</v>
      </c>
      <c r="D18" s="141">
        <v>18.73</v>
      </c>
      <c r="E18" s="140">
        <v>20.6</v>
      </c>
      <c r="F18" s="142">
        <v>226.6</v>
      </c>
      <c r="G18" s="158" t="s">
        <v>36</v>
      </c>
      <c r="H18" s="140">
        <v>171</v>
      </c>
      <c r="I18" s="141">
        <v>15.55</v>
      </c>
      <c r="J18" s="140">
        <v>17.100000000000001</v>
      </c>
      <c r="K18" s="142">
        <v>188.1</v>
      </c>
      <c r="L18" s="158" t="s">
        <v>37</v>
      </c>
      <c r="M18" s="140">
        <v>141</v>
      </c>
      <c r="N18" s="141">
        <v>12.82</v>
      </c>
      <c r="O18" s="140">
        <v>14.100000000000001</v>
      </c>
      <c r="P18" s="142">
        <v>155.1</v>
      </c>
      <c r="Q18" s="22"/>
    </row>
    <row r="19" spans="1:17" ht="51.75" customHeight="1" x14ac:dyDescent="0.2">
      <c r="A19" s="56" t="s">
        <v>111</v>
      </c>
      <c r="B19" s="43" t="s">
        <v>38</v>
      </c>
      <c r="C19" s="24">
        <v>77</v>
      </c>
      <c r="D19" s="16">
        <v>7</v>
      </c>
      <c r="E19" s="25">
        <v>7.7</v>
      </c>
      <c r="F19" s="67">
        <v>84.7</v>
      </c>
      <c r="G19" s="98" t="s">
        <v>39</v>
      </c>
      <c r="H19" s="24">
        <v>77</v>
      </c>
      <c r="I19" s="16">
        <v>7</v>
      </c>
      <c r="J19" s="25">
        <v>7.7</v>
      </c>
      <c r="K19" s="67">
        <v>84.7</v>
      </c>
      <c r="L19" s="98" t="s">
        <v>40</v>
      </c>
      <c r="M19" s="24">
        <v>77</v>
      </c>
      <c r="N19" s="16">
        <v>7</v>
      </c>
      <c r="O19" s="25">
        <v>7.7</v>
      </c>
      <c r="P19" s="67">
        <v>84.7</v>
      </c>
      <c r="Q19" s="22"/>
    </row>
    <row r="20" spans="1:17" ht="17.25" customHeight="1" x14ac:dyDescent="0.2">
      <c r="A20" s="54" t="s">
        <v>114</v>
      </c>
      <c r="B20" s="44" t="s">
        <v>41</v>
      </c>
      <c r="C20" s="35">
        <v>307</v>
      </c>
      <c r="D20" s="36">
        <v>27.91</v>
      </c>
      <c r="E20" s="35">
        <v>30.700000000000003</v>
      </c>
      <c r="F20" s="68">
        <v>337.7</v>
      </c>
      <c r="G20" s="99" t="s">
        <v>42</v>
      </c>
      <c r="H20" s="35">
        <v>269</v>
      </c>
      <c r="I20" s="36">
        <v>24.45</v>
      </c>
      <c r="J20" s="35">
        <v>26.900000000000002</v>
      </c>
      <c r="K20" s="68">
        <v>295.89999999999998</v>
      </c>
      <c r="L20" s="99" t="s">
        <v>43</v>
      </c>
      <c r="M20" s="35">
        <v>232</v>
      </c>
      <c r="N20" s="36">
        <v>21.09</v>
      </c>
      <c r="O20" s="35">
        <v>23.200000000000003</v>
      </c>
      <c r="P20" s="68">
        <v>255.2</v>
      </c>
      <c r="Q20" s="22"/>
    </row>
    <row r="21" spans="1:17" ht="17.25" customHeight="1" x14ac:dyDescent="0.2">
      <c r="A21" s="53" t="s">
        <v>112</v>
      </c>
      <c r="B21" s="43" t="s">
        <v>44</v>
      </c>
      <c r="C21" s="24">
        <v>408</v>
      </c>
      <c r="D21" s="16">
        <v>37.090000000000003</v>
      </c>
      <c r="E21" s="25">
        <v>40.800000000000004</v>
      </c>
      <c r="F21" s="67">
        <v>448.8</v>
      </c>
      <c r="G21" s="98" t="s">
        <v>45</v>
      </c>
      <c r="H21" s="24">
        <v>365</v>
      </c>
      <c r="I21" s="16">
        <v>33.18</v>
      </c>
      <c r="J21" s="25">
        <v>36.5</v>
      </c>
      <c r="K21" s="67">
        <v>401.5</v>
      </c>
      <c r="L21" s="98" t="s">
        <v>46</v>
      </c>
      <c r="M21" s="24">
        <v>325</v>
      </c>
      <c r="N21" s="16">
        <v>29.55</v>
      </c>
      <c r="O21" s="25">
        <v>32.5</v>
      </c>
      <c r="P21" s="67">
        <v>357.5</v>
      </c>
      <c r="Q21" s="22"/>
    </row>
    <row r="22" spans="1:17" ht="17.25" customHeight="1" x14ac:dyDescent="0.2">
      <c r="A22" s="54" t="s">
        <v>113</v>
      </c>
      <c r="B22" s="44" t="s">
        <v>47</v>
      </c>
      <c r="C22" s="35">
        <v>555</v>
      </c>
      <c r="D22" s="36">
        <v>50.45</v>
      </c>
      <c r="E22" s="35">
        <v>55.5</v>
      </c>
      <c r="F22" s="68">
        <v>610.5</v>
      </c>
      <c r="G22" s="99" t="s">
        <v>48</v>
      </c>
      <c r="H22" s="35">
        <v>495</v>
      </c>
      <c r="I22" s="36">
        <v>45</v>
      </c>
      <c r="J22" s="35">
        <v>49.5</v>
      </c>
      <c r="K22" s="68">
        <v>544.5</v>
      </c>
      <c r="L22" s="99" t="s">
        <v>49</v>
      </c>
      <c r="M22" s="35">
        <v>433</v>
      </c>
      <c r="N22" s="36">
        <v>39.36</v>
      </c>
      <c r="O22" s="35">
        <v>43.300000000000004</v>
      </c>
      <c r="P22" s="68">
        <v>476.3</v>
      </c>
      <c r="Q22" s="22"/>
    </row>
    <row r="23" spans="1:17" ht="33.75" customHeight="1" x14ac:dyDescent="0.2">
      <c r="A23" s="55" t="s">
        <v>139</v>
      </c>
      <c r="B23" s="43" t="s">
        <v>50</v>
      </c>
      <c r="C23" s="24">
        <v>342</v>
      </c>
      <c r="D23" s="16">
        <v>31.09</v>
      </c>
      <c r="E23" s="25">
        <v>34.200000000000003</v>
      </c>
      <c r="F23" s="67">
        <v>376.2</v>
      </c>
      <c r="G23" s="98" t="s">
        <v>51</v>
      </c>
      <c r="H23" s="24">
        <v>299</v>
      </c>
      <c r="I23" s="16">
        <v>27.18</v>
      </c>
      <c r="J23" s="25">
        <v>29.900000000000002</v>
      </c>
      <c r="K23" s="67">
        <v>328.9</v>
      </c>
      <c r="L23" s="98" t="s">
        <v>52</v>
      </c>
      <c r="M23" s="24">
        <v>259</v>
      </c>
      <c r="N23" s="16">
        <v>23.55</v>
      </c>
      <c r="O23" s="25">
        <v>25.900000000000002</v>
      </c>
      <c r="P23" s="67">
        <v>284.89999999999998</v>
      </c>
      <c r="Q23" s="22"/>
    </row>
    <row r="24" spans="1:17" ht="17.25" customHeight="1" thickBot="1" x14ac:dyDescent="0.25">
      <c r="A24" s="127" t="s">
        <v>115</v>
      </c>
      <c r="B24" s="139" t="s">
        <v>53</v>
      </c>
      <c r="C24" s="140">
        <v>489</v>
      </c>
      <c r="D24" s="141">
        <v>44.45</v>
      </c>
      <c r="E24" s="140">
        <v>48.900000000000006</v>
      </c>
      <c r="F24" s="142">
        <v>537.9</v>
      </c>
      <c r="G24" s="158" t="s">
        <v>54</v>
      </c>
      <c r="H24" s="140">
        <v>429</v>
      </c>
      <c r="I24" s="141">
        <v>39</v>
      </c>
      <c r="J24" s="140">
        <v>42.900000000000006</v>
      </c>
      <c r="K24" s="142">
        <v>471.9</v>
      </c>
      <c r="L24" s="158" t="s">
        <v>55</v>
      </c>
      <c r="M24" s="140">
        <v>367</v>
      </c>
      <c r="N24" s="141">
        <v>33.36</v>
      </c>
      <c r="O24" s="140">
        <v>36.700000000000003</v>
      </c>
      <c r="P24" s="142">
        <v>403.7</v>
      </c>
      <c r="Q24" s="22"/>
    </row>
    <row r="25" spans="1:17" ht="39" customHeight="1" x14ac:dyDescent="0.2">
      <c r="A25" s="128" t="s">
        <v>110</v>
      </c>
      <c r="B25" s="134" t="s">
        <v>56</v>
      </c>
      <c r="C25" s="135">
        <v>351</v>
      </c>
      <c r="D25" s="136">
        <v>31.91</v>
      </c>
      <c r="E25" s="137">
        <v>35.1</v>
      </c>
      <c r="F25" s="157">
        <v>386.1</v>
      </c>
      <c r="G25" s="156" t="s">
        <v>57</v>
      </c>
      <c r="H25" s="135">
        <v>278</v>
      </c>
      <c r="I25" s="136">
        <v>25.27</v>
      </c>
      <c r="J25" s="137">
        <v>27.8</v>
      </c>
      <c r="K25" s="157">
        <v>305.8</v>
      </c>
      <c r="L25" s="156" t="s">
        <v>58</v>
      </c>
      <c r="M25" s="135">
        <v>88</v>
      </c>
      <c r="N25" s="136">
        <v>8</v>
      </c>
      <c r="O25" s="137">
        <v>8.8000000000000007</v>
      </c>
      <c r="P25" s="157">
        <v>96.8</v>
      </c>
      <c r="Q25" s="22"/>
    </row>
    <row r="26" spans="1:17" ht="32.25" customHeight="1" x14ac:dyDescent="0.2">
      <c r="A26" s="57" t="s">
        <v>136</v>
      </c>
      <c r="B26" s="44" t="s">
        <v>59</v>
      </c>
      <c r="C26" s="35">
        <v>77</v>
      </c>
      <c r="D26" s="36">
        <v>7</v>
      </c>
      <c r="E26" s="35">
        <v>7.7</v>
      </c>
      <c r="F26" s="68">
        <v>84.7</v>
      </c>
      <c r="G26" s="99" t="s">
        <v>60</v>
      </c>
      <c r="H26" s="35">
        <v>77</v>
      </c>
      <c r="I26" s="36">
        <v>7</v>
      </c>
      <c r="J26" s="35">
        <v>7.7</v>
      </c>
      <c r="K26" s="68">
        <v>84.7</v>
      </c>
      <c r="L26" s="99" t="s">
        <v>61</v>
      </c>
      <c r="M26" s="35">
        <v>77</v>
      </c>
      <c r="N26" s="36">
        <v>7</v>
      </c>
      <c r="O26" s="35">
        <v>7.7</v>
      </c>
      <c r="P26" s="68">
        <v>84.7</v>
      </c>
      <c r="Q26" s="22"/>
    </row>
    <row r="27" spans="1:17" ht="15.75" customHeight="1" x14ac:dyDescent="0.2">
      <c r="A27" s="58" t="s">
        <v>116</v>
      </c>
      <c r="B27" s="43" t="s">
        <v>62</v>
      </c>
      <c r="C27" s="24">
        <v>65</v>
      </c>
      <c r="D27" s="16">
        <v>5.91</v>
      </c>
      <c r="E27" s="25">
        <v>6.5</v>
      </c>
      <c r="F27" s="67">
        <v>71.5</v>
      </c>
      <c r="G27" s="98" t="s">
        <v>63</v>
      </c>
      <c r="H27" s="24">
        <v>65</v>
      </c>
      <c r="I27" s="16">
        <v>5.91</v>
      </c>
      <c r="J27" s="25">
        <v>6.5</v>
      </c>
      <c r="K27" s="67">
        <v>71.5</v>
      </c>
      <c r="L27" s="98" t="s">
        <v>64</v>
      </c>
      <c r="M27" s="24">
        <v>65</v>
      </c>
      <c r="N27" s="16">
        <v>5.91</v>
      </c>
      <c r="O27" s="25">
        <v>6.5</v>
      </c>
      <c r="P27" s="67">
        <v>71.5</v>
      </c>
      <c r="Q27" s="22"/>
    </row>
    <row r="28" spans="1:17" ht="15.75" customHeight="1" x14ac:dyDescent="0.2">
      <c r="A28" s="59" t="s">
        <v>117</v>
      </c>
      <c r="B28" s="44" t="s">
        <v>65</v>
      </c>
      <c r="C28" s="35">
        <v>46</v>
      </c>
      <c r="D28" s="36">
        <v>4.18</v>
      </c>
      <c r="E28" s="35">
        <v>4.6000000000000005</v>
      </c>
      <c r="F28" s="68">
        <v>50.6</v>
      </c>
      <c r="G28" s="99" t="s">
        <v>66</v>
      </c>
      <c r="H28" s="35">
        <v>46</v>
      </c>
      <c r="I28" s="36">
        <v>4.18</v>
      </c>
      <c r="J28" s="35">
        <v>4.6000000000000005</v>
      </c>
      <c r="K28" s="68">
        <v>50.6</v>
      </c>
      <c r="L28" s="99" t="s">
        <v>67</v>
      </c>
      <c r="M28" s="35">
        <v>46</v>
      </c>
      <c r="N28" s="36">
        <v>4.18</v>
      </c>
      <c r="O28" s="35">
        <v>4.6000000000000005</v>
      </c>
      <c r="P28" s="68">
        <v>50.6</v>
      </c>
      <c r="Q28" s="22"/>
    </row>
    <row r="29" spans="1:17" ht="15.75" customHeight="1" thickBot="1" x14ac:dyDescent="0.25">
      <c r="A29" s="129" t="s">
        <v>118</v>
      </c>
      <c r="B29" s="69" t="s">
        <v>68</v>
      </c>
      <c r="C29" s="70">
        <v>90</v>
      </c>
      <c r="D29" s="71">
        <v>8.18</v>
      </c>
      <c r="E29" s="72">
        <v>9</v>
      </c>
      <c r="F29" s="73">
        <v>99</v>
      </c>
      <c r="G29" s="101" t="s">
        <v>69</v>
      </c>
      <c r="H29" s="70">
        <v>90</v>
      </c>
      <c r="I29" s="71">
        <v>8.18</v>
      </c>
      <c r="J29" s="72">
        <v>9</v>
      </c>
      <c r="K29" s="73">
        <v>99</v>
      </c>
      <c r="L29" s="101" t="s">
        <v>70</v>
      </c>
      <c r="M29" s="70">
        <v>90</v>
      </c>
      <c r="N29" s="71">
        <v>8.18</v>
      </c>
      <c r="O29" s="72">
        <v>9</v>
      </c>
      <c r="P29" s="73">
        <v>99</v>
      </c>
      <c r="Q29" s="22"/>
    </row>
    <row r="30" spans="1:17" ht="48" customHeight="1" x14ac:dyDescent="0.2">
      <c r="A30" s="128" t="s">
        <v>119</v>
      </c>
      <c r="B30" s="134" t="s">
        <v>71</v>
      </c>
      <c r="C30" s="135">
        <v>1172</v>
      </c>
      <c r="D30" s="136">
        <v>106.55</v>
      </c>
      <c r="E30" s="137">
        <v>117.2</v>
      </c>
      <c r="F30" s="157">
        <v>1289.2</v>
      </c>
      <c r="G30" s="156" t="s">
        <v>72</v>
      </c>
      <c r="H30" s="135">
        <v>1172</v>
      </c>
      <c r="I30" s="136">
        <v>106.55</v>
      </c>
      <c r="J30" s="137">
        <v>117.2</v>
      </c>
      <c r="K30" s="157">
        <v>1289.2</v>
      </c>
      <c r="L30" s="156" t="s">
        <v>73</v>
      </c>
      <c r="M30" s="135">
        <v>1172</v>
      </c>
      <c r="N30" s="136">
        <v>106.55</v>
      </c>
      <c r="O30" s="137">
        <v>117.2</v>
      </c>
      <c r="P30" s="157">
        <v>1289.2</v>
      </c>
      <c r="Q30" s="22"/>
    </row>
    <row r="31" spans="1:17" ht="27.75" customHeight="1" x14ac:dyDescent="0.2">
      <c r="A31" s="60" t="s">
        <v>120</v>
      </c>
      <c r="B31" s="44" t="s">
        <v>74</v>
      </c>
      <c r="C31" s="35">
        <v>187</v>
      </c>
      <c r="D31" s="36">
        <v>17</v>
      </c>
      <c r="E31" s="35">
        <v>18.7</v>
      </c>
      <c r="F31" s="68">
        <v>205.7</v>
      </c>
      <c r="G31" s="99" t="s">
        <v>75</v>
      </c>
      <c r="H31" s="35">
        <v>187</v>
      </c>
      <c r="I31" s="36">
        <v>17</v>
      </c>
      <c r="J31" s="35">
        <v>18.7</v>
      </c>
      <c r="K31" s="68">
        <v>205.7</v>
      </c>
      <c r="L31" s="99" t="s">
        <v>76</v>
      </c>
      <c r="M31" s="35">
        <v>187</v>
      </c>
      <c r="N31" s="36">
        <v>17</v>
      </c>
      <c r="O31" s="35">
        <v>18.7</v>
      </c>
      <c r="P31" s="68">
        <v>205.7</v>
      </c>
      <c r="Q31" s="22"/>
    </row>
    <row r="32" spans="1:17" ht="27" customHeight="1" x14ac:dyDescent="0.2">
      <c r="A32" s="51" t="s">
        <v>94</v>
      </c>
      <c r="B32" s="43" t="s">
        <v>77</v>
      </c>
      <c r="C32" s="24">
        <v>1644</v>
      </c>
      <c r="D32" s="16">
        <v>149.44999999999999</v>
      </c>
      <c r="E32" s="25">
        <v>164.4</v>
      </c>
      <c r="F32" s="67">
        <v>1808.4</v>
      </c>
      <c r="G32" s="98" t="s">
        <v>78</v>
      </c>
      <c r="H32" s="24">
        <v>1644</v>
      </c>
      <c r="I32" s="16">
        <v>149.44999999999999</v>
      </c>
      <c r="J32" s="25">
        <v>164.4</v>
      </c>
      <c r="K32" s="67">
        <v>1808.4</v>
      </c>
      <c r="L32" s="98" t="s">
        <v>79</v>
      </c>
      <c r="M32" s="24">
        <v>1644</v>
      </c>
      <c r="N32" s="16">
        <v>149.44999999999999</v>
      </c>
      <c r="O32" s="25">
        <v>164.4</v>
      </c>
      <c r="P32" s="67">
        <v>1808.4</v>
      </c>
      <c r="Q32" s="22"/>
    </row>
    <row r="33" spans="1:17" ht="17.25" customHeight="1" x14ac:dyDescent="0.2">
      <c r="A33" s="59" t="s">
        <v>121</v>
      </c>
      <c r="B33" s="44" t="s">
        <v>80</v>
      </c>
      <c r="C33" s="35">
        <v>465</v>
      </c>
      <c r="D33" s="36">
        <v>42.27</v>
      </c>
      <c r="E33" s="35">
        <v>46.5</v>
      </c>
      <c r="F33" s="68">
        <v>511.5</v>
      </c>
      <c r="G33" s="99" t="s">
        <v>81</v>
      </c>
      <c r="H33" s="35">
        <v>465</v>
      </c>
      <c r="I33" s="36">
        <v>42.27</v>
      </c>
      <c r="J33" s="35">
        <v>46.5</v>
      </c>
      <c r="K33" s="68">
        <v>511.5</v>
      </c>
      <c r="L33" s="99" t="s">
        <v>82</v>
      </c>
      <c r="M33" s="35">
        <v>465</v>
      </c>
      <c r="N33" s="36">
        <v>42.27</v>
      </c>
      <c r="O33" s="35">
        <v>46.5</v>
      </c>
      <c r="P33" s="68">
        <v>511.5</v>
      </c>
      <c r="Q33" s="22"/>
    </row>
    <row r="34" spans="1:17" ht="39.75" customHeight="1" x14ac:dyDescent="0.2">
      <c r="A34" s="51" t="s">
        <v>124</v>
      </c>
      <c r="B34" s="43" t="s">
        <v>83</v>
      </c>
      <c r="C34" s="24">
        <v>304</v>
      </c>
      <c r="D34" s="16">
        <v>27.64</v>
      </c>
      <c r="E34" s="25">
        <v>30.400000000000002</v>
      </c>
      <c r="F34" s="67">
        <v>334.4</v>
      </c>
      <c r="G34" s="98" t="s">
        <v>84</v>
      </c>
      <c r="H34" s="24">
        <v>228</v>
      </c>
      <c r="I34" s="16">
        <v>20.73</v>
      </c>
      <c r="J34" s="25">
        <v>22.8</v>
      </c>
      <c r="K34" s="67">
        <v>250.8</v>
      </c>
      <c r="L34" s="98" t="s">
        <v>85</v>
      </c>
      <c r="M34" s="24">
        <v>150</v>
      </c>
      <c r="N34" s="16">
        <v>13.64</v>
      </c>
      <c r="O34" s="25">
        <v>15</v>
      </c>
      <c r="P34" s="67">
        <v>165</v>
      </c>
      <c r="Q34" s="22"/>
    </row>
    <row r="35" spans="1:17" ht="17.25" customHeight="1" x14ac:dyDescent="0.2">
      <c r="A35" s="59" t="s">
        <v>122</v>
      </c>
      <c r="B35" s="44" t="s">
        <v>86</v>
      </c>
      <c r="C35" s="35">
        <v>867</v>
      </c>
      <c r="D35" s="36">
        <v>78.819999999999993</v>
      </c>
      <c r="E35" s="35">
        <v>86.7</v>
      </c>
      <c r="F35" s="68">
        <v>953.7</v>
      </c>
      <c r="G35" s="99" t="s">
        <v>87</v>
      </c>
      <c r="H35" s="35">
        <v>649</v>
      </c>
      <c r="I35" s="36">
        <v>59</v>
      </c>
      <c r="J35" s="35">
        <v>64.900000000000006</v>
      </c>
      <c r="K35" s="68">
        <v>713.9</v>
      </c>
      <c r="L35" s="99" t="s">
        <v>88</v>
      </c>
      <c r="M35" s="35">
        <v>434</v>
      </c>
      <c r="N35" s="36">
        <v>39.450000000000003</v>
      </c>
      <c r="O35" s="35">
        <v>43.400000000000006</v>
      </c>
      <c r="P35" s="68">
        <v>477.4</v>
      </c>
      <c r="Q35" s="22"/>
    </row>
    <row r="36" spans="1:17" ht="17.25" customHeight="1" thickBot="1" x14ac:dyDescent="0.25">
      <c r="A36" s="61" t="s">
        <v>123</v>
      </c>
      <c r="B36" s="69" t="s">
        <v>89</v>
      </c>
      <c r="C36" s="70">
        <v>736</v>
      </c>
      <c r="D36" s="71">
        <v>66.91</v>
      </c>
      <c r="E36" s="72">
        <v>73.600000000000009</v>
      </c>
      <c r="F36" s="73">
        <v>809.6</v>
      </c>
      <c r="G36" s="101" t="s">
        <v>90</v>
      </c>
      <c r="H36" s="70">
        <v>617</v>
      </c>
      <c r="I36" s="71">
        <v>56.09</v>
      </c>
      <c r="J36" s="72">
        <v>61.7</v>
      </c>
      <c r="K36" s="73">
        <v>678.7</v>
      </c>
      <c r="L36" s="101" t="s">
        <v>91</v>
      </c>
      <c r="M36" s="70">
        <v>532</v>
      </c>
      <c r="N36" s="71">
        <v>48.36</v>
      </c>
      <c r="O36" s="72">
        <v>53.2</v>
      </c>
      <c r="P36" s="73">
        <v>585.20000000000005</v>
      </c>
      <c r="Q36" s="22"/>
    </row>
    <row r="37" spans="1:17" x14ac:dyDescent="0.2">
      <c r="A37" s="26"/>
      <c r="B37" s="42"/>
      <c r="C37" s="26"/>
      <c r="D37" s="27"/>
      <c r="E37" s="26"/>
      <c r="F37" s="26"/>
      <c r="G37" s="26"/>
      <c r="H37" s="26"/>
      <c r="I37" s="27"/>
      <c r="J37" s="26"/>
      <c r="K37" s="26"/>
      <c r="L37" s="26"/>
      <c r="M37" s="28"/>
      <c r="N37" s="27"/>
      <c r="O37" s="26"/>
      <c r="P37" s="26"/>
      <c r="Q37" s="22"/>
    </row>
    <row r="50" spans="1:16" ht="15.75" x14ac:dyDescent="0.25">
      <c r="A50" s="6"/>
      <c r="C50" s="3"/>
      <c r="D50" s="15"/>
      <c r="E50" s="3"/>
      <c r="F50" s="3"/>
      <c r="G50" s="3"/>
      <c r="H50" s="3"/>
      <c r="I50" s="15"/>
      <c r="J50" s="3"/>
      <c r="K50" s="3"/>
      <c r="L50" s="3"/>
      <c r="M50" s="8"/>
      <c r="N50" s="18"/>
      <c r="O50" s="7"/>
      <c r="P50" s="7"/>
    </row>
    <row r="121" spans="1:16" x14ac:dyDescent="0.2">
      <c r="A121" s="2"/>
      <c r="B121" s="45"/>
      <c r="C121" s="8"/>
      <c r="D121" s="18"/>
      <c r="E121" s="9"/>
      <c r="F121" s="10"/>
      <c r="G121" s="12"/>
      <c r="H121" s="8"/>
      <c r="I121" s="18"/>
      <c r="J121" s="9"/>
      <c r="K121" s="10"/>
      <c r="L121" s="12"/>
      <c r="M121" s="8"/>
      <c r="N121" s="18"/>
      <c r="O121" s="9"/>
      <c r="P121" s="10"/>
    </row>
    <row r="122" spans="1:16" x14ac:dyDescent="0.2">
      <c r="A122" s="2"/>
      <c r="B122" s="45"/>
      <c r="C122" s="8"/>
      <c r="D122" s="18"/>
      <c r="E122" s="9"/>
      <c r="F122" s="10"/>
      <c r="G122" s="12"/>
      <c r="H122" s="8"/>
      <c r="I122" s="18"/>
      <c r="J122" s="9"/>
      <c r="K122" s="10"/>
      <c r="L122" s="12"/>
      <c r="M122" s="8"/>
      <c r="N122" s="18"/>
      <c r="O122" s="9"/>
      <c r="P122" s="10"/>
    </row>
  </sheetData>
  <mergeCells count="5">
    <mergeCell ref="B4:F4"/>
    <mergeCell ref="A1:P1"/>
    <mergeCell ref="A2:P2"/>
    <mergeCell ref="G4:K4"/>
    <mergeCell ref="L4:P4"/>
  </mergeCells>
  <phoneticPr fontId="0" type="noConversion"/>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rowBreaks count="1" manualBreakCount="1">
    <brk id="133" max="655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Q37"/>
  <sheetViews>
    <sheetView showGridLines="0" zoomScale="80" zoomScaleNormal="80" workbookViewId="0">
      <selection activeCell="A20" sqref="A20"/>
    </sheetView>
  </sheetViews>
  <sheetFormatPr defaultRowHeight="12.75" x14ac:dyDescent="0.2"/>
  <cols>
    <col min="1" max="1" width="131.140625" customWidth="1"/>
    <col min="2" max="2" width="8.140625" style="23" customWidth="1"/>
    <col min="3" max="6" width="9.85546875" customWidth="1"/>
    <col min="7" max="7" width="8.140625" customWidth="1"/>
    <col min="8" max="11" width="10.28515625" customWidth="1"/>
    <col min="12" max="12" width="8.140625" customWidth="1"/>
    <col min="13" max="16" width="10.28515625" customWidth="1"/>
    <col min="17" max="17" width="9.7109375" customWidth="1"/>
  </cols>
  <sheetData>
    <row r="1" spans="1:17" ht="20.25" x14ac:dyDescent="0.3">
      <c r="A1" s="190" t="s">
        <v>128</v>
      </c>
      <c r="B1" s="190"/>
      <c r="C1" s="190"/>
      <c r="D1" s="190"/>
      <c r="E1" s="190"/>
      <c r="F1" s="190"/>
      <c r="G1" s="190"/>
      <c r="H1" s="190"/>
      <c r="I1" s="190"/>
      <c r="J1" s="190"/>
      <c r="K1" s="190"/>
      <c r="L1" s="190"/>
      <c r="M1" s="190"/>
      <c r="N1" s="190"/>
      <c r="O1" s="190"/>
      <c r="P1" s="190"/>
      <c r="Q1" s="21"/>
    </row>
    <row r="2" spans="1:17" ht="20.25" x14ac:dyDescent="0.3">
      <c r="A2" s="190" t="s">
        <v>93</v>
      </c>
      <c r="B2" s="190"/>
      <c r="C2" s="190"/>
      <c r="D2" s="190"/>
      <c r="E2" s="190"/>
      <c r="F2" s="190"/>
      <c r="G2" s="190"/>
      <c r="H2" s="190"/>
      <c r="I2" s="190"/>
      <c r="J2" s="190"/>
      <c r="K2" s="190"/>
      <c r="L2" s="190"/>
      <c r="M2" s="190"/>
      <c r="N2" s="190"/>
      <c r="O2" s="190"/>
      <c r="P2" s="190"/>
      <c r="Q2" s="21"/>
    </row>
    <row r="3" spans="1:17" ht="21" thickBot="1" x14ac:dyDescent="0.35">
      <c r="A3" s="167"/>
      <c r="B3" s="167"/>
      <c r="C3" s="167"/>
      <c r="D3" s="167"/>
      <c r="E3" s="167"/>
      <c r="F3" s="167"/>
      <c r="G3" s="167"/>
      <c r="H3" s="167"/>
      <c r="I3" s="167"/>
      <c r="J3" s="167"/>
      <c r="K3" s="167"/>
      <c r="L3" s="167"/>
      <c r="M3" s="167"/>
      <c r="N3" s="167"/>
      <c r="O3" s="167"/>
      <c r="P3" s="167"/>
      <c r="Q3" s="21"/>
    </row>
    <row r="4" spans="1:17" ht="24" customHeight="1" thickBot="1" x14ac:dyDescent="0.25">
      <c r="A4" s="1"/>
      <c r="B4" s="187" t="s">
        <v>95</v>
      </c>
      <c r="C4" s="188"/>
      <c r="D4" s="188"/>
      <c r="E4" s="188"/>
      <c r="F4" s="189"/>
      <c r="G4" s="187" t="s">
        <v>96</v>
      </c>
      <c r="H4" s="188"/>
      <c r="I4" s="188"/>
      <c r="J4" s="188"/>
      <c r="K4" s="189"/>
      <c r="L4" s="187" t="s">
        <v>97</v>
      </c>
      <c r="M4" s="188"/>
      <c r="N4" s="188"/>
      <c r="O4" s="188"/>
      <c r="P4" s="189"/>
      <c r="Q4" s="21"/>
    </row>
    <row r="5" spans="1:17" ht="33" customHeight="1" x14ac:dyDescent="0.35">
      <c r="A5" s="177" t="s">
        <v>0</v>
      </c>
      <c r="B5" s="172" t="s">
        <v>1</v>
      </c>
      <c r="C5" s="123" t="s">
        <v>98</v>
      </c>
      <c r="D5" s="170" t="s">
        <v>137</v>
      </c>
      <c r="E5" s="120" t="s">
        <v>99</v>
      </c>
      <c r="F5" s="121" t="s">
        <v>2</v>
      </c>
      <c r="G5" s="62" t="s">
        <v>1</v>
      </c>
      <c r="H5" s="123" t="s">
        <v>98</v>
      </c>
      <c r="I5" s="170" t="s">
        <v>137</v>
      </c>
      <c r="J5" s="120" t="s">
        <v>99</v>
      </c>
      <c r="K5" s="121" t="s">
        <v>2</v>
      </c>
      <c r="L5" s="62" t="s">
        <v>1</v>
      </c>
      <c r="M5" s="123" t="s">
        <v>98</v>
      </c>
      <c r="N5" s="170" t="s">
        <v>137</v>
      </c>
      <c r="O5" s="120" t="s">
        <v>99</v>
      </c>
      <c r="P5" s="121" t="s">
        <v>2</v>
      </c>
      <c r="Q5" s="21"/>
    </row>
    <row r="6" spans="1:17" ht="13.5" thickBot="1" x14ac:dyDescent="0.25">
      <c r="A6" s="178"/>
      <c r="B6" s="173"/>
      <c r="C6" s="115" t="s">
        <v>3</v>
      </c>
      <c r="D6" s="112" t="s">
        <v>3</v>
      </c>
      <c r="E6" s="116" t="s">
        <v>3</v>
      </c>
      <c r="F6" s="118" t="s">
        <v>3</v>
      </c>
      <c r="G6" s="110"/>
      <c r="H6" s="115" t="s">
        <v>3</v>
      </c>
      <c r="I6" s="112" t="s">
        <v>3</v>
      </c>
      <c r="J6" s="116" t="s">
        <v>3</v>
      </c>
      <c r="K6" s="118" t="s">
        <v>3</v>
      </c>
      <c r="L6" s="110"/>
      <c r="M6" s="115" t="s">
        <v>3</v>
      </c>
      <c r="N6" s="112" t="s">
        <v>3</v>
      </c>
      <c r="O6" s="116" t="s">
        <v>3</v>
      </c>
      <c r="P6" s="118" t="s">
        <v>3</v>
      </c>
      <c r="Q6" s="21"/>
    </row>
    <row r="7" spans="1:17" ht="15.75" customHeight="1" x14ac:dyDescent="0.2">
      <c r="A7" s="176" t="s">
        <v>108</v>
      </c>
      <c r="B7" s="62"/>
      <c r="C7" s="74"/>
      <c r="D7" s="64"/>
      <c r="E7" s="75"/>
      <c r="F7" s="85"/>
      <c r="G7" s="104"/>
      <c r="H7" s="74"/>
      <c r="I7" s="64"/>
      <c r="J7" s="75"/>
      <c r="K7" s="85"/>
      <c r="L7" s="104"/>
      <c r="M7" s="74"/>
      <c r="N7" s="64"/>
      <c r="O7" s="75"/>
      <c r="P7" s="85"/>
      <c r="Q7" s="21"/>
    </row>
    <row r="8" spans="1:17" ht="42" customHeight="1" x14ac:dyDescent="0.2">
      <c r="A8" s="51" t="s">
        <v>126</v>
      </c>
      <c r="B8" s="49" t="s">
        <v>5</v>
      </c>
      <c r="C8" s="9">
        <f>'Annual Standard Rates'!C8/2</f>
        <v>232</v>
      </c>
      <c r="D8" s="16">
        <f>C8/11</f>
        <v>21.09090909090909</v>
      </c>
      <c r="E8" s="5">
        <f>C8*10%</f>
        <v>23.200000000000003</v>
      </c>
      <c r="F8" s="90">
        <f>C8+E8</f>
        <v>255.2</v>
      </c>
      <c r="G8" s="105" t="s">
        <v>6</v>
      </c>
      <c r="H8" s="9">
        <f>'Annual Standard Rates'!H8/2</f>
        <v>208</v>
      </c>
      <c r="I8" s="16">
        <f>H8/11</f>
        <v>18.90909090909091</v>
      </c>
      <c r="J8" s="5">
        <f>H8*10%</f>
        <v>20.8</v>
      </c>
      <c r="K8" s="90">
        <f>H8+J8</f>
        <v>228.8</v>
      </c>
      <c r="L8" s="105" t="s">
        <v>7</v>
      </c>
      <c r="M8" s="9">
        <f>'Annual Standard Rates'!M8/2</f>
        <v>180</v>
      </c>
      <c r="N8" s="16">
        <f>M8/11</f>
        <v>16.363636363636363</v>
      </c>
      <c r="O8" s="5">
        <f>M8*10%</f>
        <v>18</v>
      </c>
      <c r="P8" s="90">
        <f>M8+O8</f>
        <v>198</v>
      </c>
      <c r="Q8" s="22"/>
    </row>
    <row r="9" spans="1:17" ht="33.75" customHeight="1" x14ac:dyDescent="0.2">
      <c r="A9" s="52" t="s">
        <v>101</v>
      </c>
      <c r="B9" s="50" t="s">
        <v>8</v>
      </c>
      <c r="C9" s="38">
        <f>'Annual Standard Rates'!C9/2</f>
        <v>232</v>
      </c>
      <c r="D9" s="36">
        <f t="shared" ref="D9:D36" si="0">C9/11</f>
        <v>21.09090909090909</v>
      </c>
      <c r="E9" s="38">
        <f t="shared" ref="E9:E36" si="1">C9*10%</f>
        <v>23.200000000000003</v>
      </c>
      <c r="F9" s="91">
        <f t="shared" ref="F9:F36" si="2">C9+E9</f>
        <v>255.2</v>
      </c>
      <c r="G9" s="106" t="s">
        <v>9</v>
      </c>
      <c r="H9" s="38">
        <f>'Annual Standard Rates'!H9/2</f>
        <v>207.5</v>
      </c>
      <c r="I9" s="36">
        <f t="shared" ref="I9:I36" si="3">H9/11</f>
        <v>18.863636363636363</v>
      </c>
      <c r="J9" s="38">
        <f t="shared" ref="J9:J36" si="4">H9*10%</f>
        <v>20.75</v>
      </c>
      <c r="K9" s="78">
        <f t="shared" ref="K9:K36" si="5">H9+J9</f>
        <v>228.25</v>
      </c>
      <c r="L9" s="106" t="s">
        <v>10</v>
      </c>
      <c r="M9" s="38">
        <f>'Annual Standard Rates'!M9/2</f>
        <v>171</v>
      </c>
      <c r="N9" s="36">
        <f t="shared" ref="N9:N36" si="6">M9/11</f>
        <v>15.545454545454545</v>
      </c>
      <c r="O9" s="38">
        <f t="shared" ref="O9:O36" si="7">M9*10%</f>
        <v>17.100000000000001</v>
      </c>
      <c r="P9" s="91">
        <f t="shared" ref="P9:P36" si="8">M9+O9</f>
        <v>188.1</v>
      </c>
      <c r="Q9" s="22"/>
    </row>
    <row r="10" spans="1:17" ht="17.25" customHeight="1" x14ac:dyDescent="0.3">
      <c r="A10" s="53" t="s">
        <v>102</v>
      </c>
      <c r="B10" s="49" t="s">
        <v>11</v>
      </c>
      <c r="C10" s="9">
        <f>'Annual Standard Rates'!C10/2</f>
        <v>328.5</v>
      </c>
      <c r="D10" s="16">
        <f t="shared" si="0"/>
        <v>29.863636363636363</v>
      </c>
      <c r="E10" s="5">
        <f t="shared" si="1"/>
        <v>32.85</v>
      </c>
      <c r="F10" s="90">
        <f t="shared" si="2"/>
        <v>361.35</v>
      </c>
      <c r="G10" s="105" t="s">
        <v>12</v>
      </c>
      <c r="H10" s="9">
        <f>'Annual Standard Rates'!H10/2</f>
        <v>207.5</v>
      </c>
      <c r="I10" s="16">
        <f t="shared" si="3"/>
        <v>18.863636363636363</v>
      </c>
      <c r="J10" s="5">
        <f t="shared" si="4"/>
        <v>20.75</v>
      </c>
      <c r="K10" s="90">
        <f t="shared" si="5"/>
        <v>228.25</v>
      </c>
      <c r="L10" s="105" t="s">
        <v>13</v>
      </c>
      <c r="M10" s="9">
        <f>'Annual Standard Rates'!M10/2</f>
        <v>171</v>
      </c>
      <c r="N10" s="16">
        <f t="shared" si="6"/>
        <v>15.545454545454545</v>
      </c>
      <c r="O10" s="5">
        <f t="shared" si="7"/>
        <v>17.100000000000001</v>
      </c>
      <c r="P10" s="90">
        <f t="shared" si="8"/>
        <v>188.1</v>
      </c>
      <c r="Q10" s="22"/>
    </row>
    <row r="11" spans="1:17" ht="17.25" customHeight="1" x14ac:dyDescent="0.2">
      <c r="A11" s="54" t="s">
        <v>103</v>
      </c>
      <c r="B11" s="50" t="s">
        <v>14</v>
      </c>
      <c r="C11" s="38">
        <f>'Annual Standard Rates'!C11/2</f>
        <v>1175.5</v>
      </c>
      <c r="D11" s="36">
        <f t="shared" si="0"/>
        <v>106.86363636363636</v>
      </c>
      <c r="E11" s="38">
        <f t="shared" si="1"/>
        <v>117.55000000000001</v>
      </c>
      <c r="F11" s="91">
        <f t="shared" si="2"/>
        <v>1293.05</v>
      </c>
      <c r="G11" s="106" t="s">
        <v>15</v>
      </c>
      <c r="H11" s="38">
        <f>'Annual Standard Rates'!H11/2</f>
        <v>880</v>
      </c>
      <c r="I11" s="36">
        <f t="shared" si="3"/>
        <v>80</v>
      </c>
      <c r="J11" s="38">
        <f t="shared" si="4"/>
        <v>88</v>
      </c>
      <c r="K11" s="91">
        <f t="shared" si="5"/>
        <v>968</v>
      </c>
      <c r="L11" s="106" t="s">
        <v>16</v>
      </c>
      <c r="M11" s="38">
        <f>'Annual Standard Rates'!M11/2</f>
        <v>586</v>
      </c>
      <c r="N11" s="36">
        <f t="shared" si="6"/>
        <v>53.272727272727273</v>
      </c>
      <c r="O11" s="38">
        <f t="shared" si="7"/>
        <v>58.6</v>
      </c>
      <c r="P11" s="91">
        <f t="shared" si="8"/>
        <v>644.6</v>
      </c>
      <c r="Q11" s="22"/>
    </row>
    <row r="12" spans="1:17" ht="36.75" customHeight="1" x14ac:dyDescent="0.2">
      <c r="A12" s="55" t="s">
        <v>104</v>
      </c>
      <c r="B12" s="49" t="s">
        <v>17</v>
      </c>
      <c r="C12" s="9">
        <f>'Annual Standard Rates'!C12/2</f>
        <v>767</v>
      </c>
      <c r="D12" s="16">
        <f t="shared" si="0"/>
        <v>69.727272727272734</v>
      </c>
      <c r="E12" s="5">
        <f t="shared" si="1"/>
        <v>76.7</v>
      </c>
      <c r="F12" s="90">
        <f t="shared" si="2"/>
        <v>843.7</v>
      </c>
      <c r="G12" s="105" t="s">
        <v>18</v>
      </c>
      <c r="H12" s="9">
        <f>'Annual Standard Rates'!H12/2</f>
        <v>514</v>
      </c>
      <c r="I12" s="16">
        <f t="shared" si="3"/>
        <v>46.727272727272727</v>
      </c>
      <c r="J12" s="5">
        <f t="shared" si="4"/>
        <v>51.400000000000006</v>
      </c>
      <c r="K12" s="90">
        <f t="shared" si="5"/>
        <v>565.4</v>
      </c>
      <c r="L12" s="105" t="s">
        <v>19</v>
      </c>
      <c r="M12" s="9">
        <f>'Annual Standard Rates'!M12/2</f>
        <v>177.5</v>
      </c>
      <c r="N12" s="16">
        <f t="shared" si="6"/>
        <v>16.136363636363637</v>
      </c>
      <c r="O12" s="5">
        <f t="shared" si="7"/>
        <v>17.75</v>
      </c>
      <c r="P12" s="90">
        <f t="shared" si="8"/>
        <v>195.25</v>
      </c>
      <c r="Q12" s="22"/>
    </row>
    <row r="13" spans="1:17" ht="36.75" customHeight="1" x14ac:dyDescent="0.2">
      <c r="A13" s="52" t="s">
        <v>105</v>
      </c>
      <c r="B13" s="50" t="s">
        <v>20</v>
      </c>
      <c r="C13" s="38">
        <f>'Annual Standard Rates'!C13/2</f>
        <v>19</v>
      </c>
      <c r="D13" s="36">
        <f t="shared" si="0"/>
        <v>1.7272727272727273</v>
      </c>
      <c r="E13" s="38">
        <f t="shared" si="1"/>
        <v>1.9000000000000001</v>
      </c>
      <c r="F13" s="91">
        <f t="shared" si="2"/>
        <v>20.9</v>
      </c>
      <c r="G13" s="106" t="s">
        <v>21</v>
      </c>
      <c r="H13" s="38">
        <f>'Annual Standard Rates'!H13/2</f>
        <v>9</v>
      </c>
      <c r="I13" s="36">
        <f t="shared" si="3"/>
        <v>0.81818181818181823</v>
      </c>
      <c r="J13" s="38">
        <f t="shared" si="4"/>
        <v>0.9</v>
      </c>
      <c r="K13" s="91">
        <f t="shared" si="5"/>
        <v>9.9</v>
      </c>
      <c r="L13" s="106" t="s">
        <v>22</v>
      </c>
      <c r="M13" s="38">
        <f>'Annual Standard Rates'!M13/2</f>
        <v>2.5</v>
      </c>
      <c r="N13" s="36">
        <f t="shared" si="6"/>
        <v>0.22727272727272727</v>
      </c>
      <c r="O13" s="38">
        <f t="shared" si="7"/>
        <v>0.25</v>
      </c>
      <c r="P13" s="91">
        <f t="shared" si="8"/>
        <v>2.75</v>
      </c>
      <c r="Q13" s="22"/>
    </row>
    <row r="14" spans="1:17" ht="17.25" customHeight="1" thickBot="1" x14ac:dyDescent="0.25">
      <c r="A14" s="125" t="s">
        <v>106</v>
      </c>
      <c r="B14" s="93" t="s">
        <v>23</v>
      </c>
      <c r="C14" s="89">
        <f>'Annual Standard Rates'!C14/2</f>
        <v>1175.5</v>
      </c>
      <c r="D14" s="71">
        <f t="shared" si="0"/>
        <v>106.86363636363636</v>
      </c>
      <c r="E14" s="83">
        <f t="shared" si="1"/>
        <v>117.55000000000001</v>
      </c>
      <c r="F14" s="96">
        <f t="shared" si="2"/>
        <v>1293.05</v>
      </c>
      <c r="G14" s="107" t="s">
        <v>24</v>
      </c>
      <c r="H14" s="89">
        <f>'Annual Standard Rates'!H14/2</f>
        <v>703.5</v>
      </c>
      <c r="I14" s="71">
        <f t="shared" si="3"/>
        <v>63.954545454545453</v>
      </c>
      <c r="J14" s="83">
        <f t="shared" si="4"/>
        <v>70.350000000000009</v>
      </c>
      <c r="K14" s="96">
        <f t="shared" si="5"/>
        <v>773.85</v>
      </c>
      <c r="L14" s="107" t="s">
        <v>25</v>
      </c>
      <c r="M14" s="89">
        <f>'Annual Standard Rates'!M14/2</f>
        <v>232.5</v>
      </c>
      <c r="N14" s="71">
        <f t="shared" si="6"/>
        <v>21.136363636363637</v>
      </c>
      <c r="O14" s="83">
        <f t="shared" si="7"/>
        <v>23.25</v>
      </c>
      <c r="P14" s="96">
        <f t="shared" si="8"/>
        <v>255.75</v>
      </c>
      <c r="Q14" s="22"/>
    </row>
    <row r="15" spans="1:17" ht="41.25" customHeight="1" x14ac:dyDescent="0.2">
      <c r="A15" s="126" t="s">
        <v>138</v>
      </c>
      <c r="B15" s="154" t="s">
        <v>26</v>
      </c>
      <c r="C15" s="144">
        <f>'Annual Standard Rates'!C15/2</f>
        <v>232.5</v>
      </c>
      <c r="D15" s="136">
        <f t="shared" si="0"/>
        <v>21.136363636363637</v>
      </c>
      <c r="E15" s="145">
        <f t="shared" si="1"/>
        <v>23.25</v>
      </c>
      <c r="F15" s="150">
        <f t="shared" si="2"/>
        <v>255.75</v>
      </c>
      <c r="G15" s="163" t="s">
        <v>27</v>
      </c>
      <c r="H15" s="144">
        <f>'Annual Standard Rates'!H15/2</f>
        <v>176</v>
      </c>
      <c r="I15" s="136">
        <f t="shared" si="3"/>
        <v>16</v>
      </c>
      <c r="J15" s="145">
        <f t="shared" si="4"/>
        <v>17.600000000000001</v>
      </c>
      <c r="K15" s="162">
        <f t="shared" si="5"/>
        <v>193.6</v>
      </c>
      <c r="L15" s="163" t="s">
        <v>28</v>
      </c>
      <c r="M15" s="144">
        <f>'Annual Standard Rates'!M15/2</f>
        <v>122</v>
      </c>
      <c r="N15" s="136">
        <f t="shared" si="6"/>
        <v>11.090909090909092</v>
      </c>
      <c r="O15" s="145">
        <f t="shared" si="7"/>
        <v>12.200000000000001</v>
      </c>
      <c r="P15" s="162">
        <f t="shared" si="8"/>
        <v>134.19999999999999</v>
      </c>
      <c r="Q15" s="22"/>
    </row>
    <row r="16" spans="1:17" ht="17.25" customHeight="1" x14ac:dyDescent="0.2">
      <c r="A16" s="54" t="s">
        <v>107</v>
      </c>
      <c r="B16" s="50" t="s">
        <v>29</v>
      </c>
      <c r="C16" s="38">
        <f>'Annual Standard Rates'!C16/2</f>
        <v>338.5</v>
      </c>
      <c r="D16" s="36">
        <f t="shared" si="0"/>
        <v>30.772727272727273</v>
      </c>
      <c r="E16" s="38">
        <f t="shared" si="1"/>
        <v>33.85</v>
      </c>
      <c r="F16" s="91">
        <f t="shared" si="2"/>
        <v>372.35</v>
      </c>
      <c r="G16" s="106" t="s">
        <v>30</v>
      </c>
      <c r="H16" s="38">
        <f>'Annual Standard Rates'!H16/2</f>
        <v>296</v>
      </c>
      <c r="I16" s="36">
        <f t="shared" si="3"/>
        <v>26.90909090909091</v>
      </c>
      <c r="J16" s="38">
        <f t="shared" si="4"/>
        <v>29.6</v>
      </c>
      <c r="K16" s="91">
        <f t="shared" si="5"/>
        <v>325.60000000000002</v>
      </c>
      <c r="L16" s="106" t="s">
        <v>31</v>
      </c>
      <c r="M16" s="38">
        <f>'Annual Standard Rates'!M16/2</f>
        <v>254</v>
      </c>
      <c r="N16" s="36">
        <f t="shared" si="6"/>
        <v>23.09090909090909</v>
      </c>
      <c r="O16" s="38">
        <f t="shared" si="7"/>
        <v>25.400000000000002</v>
      </c>
      <c r="P16" s="91">
        <f t="shared" si="8"/>
        <v>279.39999999999998</v>
      </c>
      <c r="Q16" s="22"/>
    </row>
    <row r="17" spans="1:17" ht="17.25" customHeight="1" x14ac:dyDescent="0.2">
      <c r="A17" s="53" t="s">
        <v>100</v>
      </c>
      <c r="B17" s="49" t="s">
        <v>32</v>
      </c>
      <c r="C17" s="9">
        <f>'Annual Standard Rates'!C17/2</f>
        <v>939.5</v>
      </c>
      <c r="D17" s="16">
        <f t="shared" si="0"/>
        <v>85.409090909090907</v>
      </c>
      <c r="E17" s="5">
        <f t="shared" si="1"/>
        <v>93.95</v>
      </c>
      <c r="F17" s="90">
        <f t="shared" si="2"/>
        <v>1033.45</v>
      </c>
      <c r="G17" s="105" t="s">
        <v>33</v>
      </c>
      <c r="H17" s="9">
        <f>'Annual Standard Rates'!H17/2</f>
        <v>750.5</v>
      </c>
      <c r="I17" s="16">
        <f t="shared" si="3"/>
        <v>68.227272727272734</v>
      </c>
      <c r="J17" s="5">
        <f t="shared" si="4"/>
        <v>75.05</v>
      </c>
      <c r="K17" s="90">
        <f t="shared" si="5"/>
        <v>825.55</v>
      </c>
      <c r="L17" s="105" t="s">
        <v>34</v>
      </c>
      <c r="M17" s="9">
        <f>'Annual Standard Rates'!M17/2</f>
        <v>565.5</v>
      </c>
      <c r="N17" s="16">
        <f t="shared" si="6"/>
        <v>51.409090909090907</v>
      </c>
      <c r="O17" s="5">
        <f t="shared" si="7"/>
        <v>56.550000000000004</v>
      </c>
      <c r="P17" s="90">
        <f t="shared" si="8"/>
        <v>622.04999999999995</v>
      </c>
      <c r="Q17" s="22"/>
    </row>
    <row r="18" spans="1:17" ht="29.25" customHeight="1" thickBot="1" x14ac:dyDescent="0.25">
      <c r="A18" s="171" t="s">
        <v>125</v>
      </c>
      <c r="B18" s="155" t="s">
        <v>35</v>
      </c>
      <c r="C18" s="148">
        <f>'Annual Standard Rates'!C18/2</f>
        <v>103</v>
      </c>
      <c r="D18" s="141">
        <f t="shared" si="0"/>
        <v>9.3636363636363633</v>
      </c>
      <c r="E18" s="148">
        <f t="shared" si="1"/>
        <v>10.3</v>
      </c>
      <c r="F18" s="153">
        <f t="shared" si="2"/>
        <v>113.3</v>
      </c>
      <c r="G18" s="164" t="s">
        <v>36</v>
      </c>
      <c r="H18" s="148">
        <f>'Annual Standard Rates'!H18/2</f>
        <v>85.5</v>
      </c>
      <c r="I18" s="141">
        <f t="shared" si="3"/>
        <v>7.7727272727272725</v>
      </c>
      <c r="J18" s="148">
        <f t="shared" si="4"/>
        <v>8.5500000000000007</v>
      </c>
      <c r="K18" s="153">
        <f t="shared" si="5"/>
        <v>94.05</v>
      </c>
      <c r="L18" s="164" t="s">
        <v>37</v>
      </c>
      <c r="M18" s="148">
        <f>'Annual Standard Rates'!M18/2</f>
        <v>70.5</v>
      </c>
      <c r="N18" s="141">
        <f t="shared" si="6"/>
        <v>6.4090909090909092</v>
      </c>
      <c r="O18" s="148">
        <f t="shared" si="7"/>
        <v>7.0500000000000007</v>
      </c>
      <c r="P18" s="153">
        <f t="shared" si="8"/>
        <v>77.55</v>
      </c>
      <c r="Q18" s="22"/>
    </row>
    <row r="19" spans="1:17" ht="51.75" customHeight="1" x14ac:dyDescent="0.2">
      <c r="A19" s="56" t="s">
        <v>111</v>
      </c>
      <c r="B19" s="49" t="s">
        <v>38</v>
      </c>
      <c r="C19" s="9">
        <f>'Annual Standard Rates'!C19/2</f>
        <v>38.5</v>
      </c>
      <c r="D19" s="16">
        <f t="shared" si="0"/>
        <v>3.5</v>
      </c>
      <c r="E19" s="5">
        <f t="shared" si="1"/>
        <v>3.85</v>
      </c>
      <c r="F19" s="90">
        <f t="shared" si="2"/>
        <v>42.35</v>
      </c>
      <c r="G19" s="105" t="s">
        <v>39</v>
      </c>
      <c r="H19" s="9">
        <f>'Annual Standard Rates'!H19/2</f>
        <v>38.5</v>
      </c>
      <c r="I19" s="16">
        <f t="shared" si="3"/>
        <v>3.5</v>
      </c>
      <c r="J19" s="5">
        <f t="shared" si="4"/>
        <v>3.85</v>
      </c>
      <c r="K19" s="90">
        <f t="shared" si="5"/>
        <v>42.35</v>
      </c>
      <c r="L19" s="105" t="s">
        <v>40</v>
      </c>
      <c r="M19" s="9">
        <f>'Annual Standard Rates'!M19/2</f>
        <v>38.5</v>
      </c>
      <c r="N19" s="16">
        <f t="shared" si="6"/>
        <v>3.5</v>
      </c>
      <c r="O19" s="5">
        <f t="shared" si="7"/>
        <v>3.85</v>
      </c>
      <c r="P19" s="90">
        <f t="shared" si="8"/>
        <v>42.35</v>
      </c>
      <c r="Q19" s="22"/>
    </row>
    <row r="20" spans="1:17" ht="17.25" customHeight="1" x14ac:dyDescent="0.2">
      <c r="A20" s="54" t="s">
        <v>114</v>
      </c>
      <c r="B20" s="50" t="s">
        <v>41</v>
      </c>
      <c r="C20" s="38">
        <f>'Annual Standard Rates'!C20/2</f>
        <v>153.5</v>
      </c>
      <c r="D20" s="36">
        <f t="shared" si="0"/>
        <v>13.954545454545455</v>
      </c>
      <c r="E20" s="38">
        <f t="shared" si="1"/>
        <v>15.350000000000001</v>
      </c>
      <c r="F20" s="91">
        <f t="shared" si="2"/>
        <v>168.85</v>
      </c>
      <c r="G20" s="106" t="s">
        <v>42</v>
      </c>
      <c r="H20" s="38">
        <f>'Annual Standard Rates'!H20/2</f>
        <v>134.5</v>
      </c>
      <c r="I20" s="36">
        <f t="shared" si="3"/>
        <v>12.227272727272727</v>
      </c>
      <c r="J20" s="38">
        <f t="shared" si="4"/>
        <v>13.450000000000001</v>
      </c>
      <c r="K20" s="91">
        <f t="shared" si="5"/>
        <v>147.94999999999999</v>
      </c>
      <c r="L20" s="106" t="s">
        <v>43</v>
      </c>
      <c r="M20" s="38">
        <f>'Annual Standard Rates'!M20/2</f>
        <v>116</v>
      </c>
      <c r="N20" s="36">
        <f t="shared" si="6"/>
        <v>10.545454545454545</v>
      </c>
      <c r="O20" s="38">
        <f t="shared" si="7"/>
        <v>11.600000000000001</v>
      </c>
      <c r="P20" s="91">
        <f t="shared" si="8"/>
        <v>127.6</v>
      </c>
      <c r="Q20" s="22"/>
    </row>
    <row r="21" spans="1:17" ht="17.25" customHeight="1" x14ac:dyDescent="0.2">
      <c r="A21" s="53" t="s">
        <v>112</v>
      </c>
      <c r="B21" s="49" t="s">
        <v>44</v>
      </c>
      <c r="C21" s="9">
        <f>'Annual Standard Rates'!C21/2</f>
        <v>204</v>
      </c>
      <c r="D21" s="16">
        <f t="shared" si="0"/>
        <v>18.545454545454547</v>
      </c>
      <c r="E21" s="5">
        <f t="shared" si="1"/>
        <v>20.400000000000002</v>
      </c>
      <c r="F21" s="90">
        <f t="shared" si="2"/>
        <v>224.4</v>
      </c>
      <c r="G21" s="105" t="s">
        <v>45</v>
      </c>
      <c r="H21" s="9">
        <f>'Annual Standard Rates'!H21/2</f>
        <v>182.5</v>
      </c>
      <c r="I21" s="16">
        <f t="shared" si="3"/>
        <v>16.59090909090909</v>
      </c>
      <c r="J21" s="5">
        <f t="shared" si="4"/>
        <v>18.25</v>
      </c>
      <c r="K21" s="90">
        <f t="shared" si="5"/>
        <v>200.75</v>
      </c>
      <c r="L21" s="105" t="s">
        <v>46</v>
      </c>
      <c r="M21" s="9">
        <f>'Annual Standard Rates'!M21/2</f>
        <v>162.5</v>
      </c>
      <c r="N21" s="16">
        <f t="shared" si="6"/>
        <v>14.772727272727273</v>
      </c>
      <c r="O21" s="5">
        <f t="shared" si="7"/>
        <v>16.25</v>
      </c>
      <c r="P21" s="90">
        <f t="shared" si="8"/>
        <v>178.75</v>
      </c>
      <c r="Q21" s="22"/>
    </row>
    <row r="22" spans="1:17" ht="17.25" customHeight="1" x14ac:dyDescent="0.2">
      <c r="A22" s="54" t="s">
        <v>113</v>
      </c>
      <c r="B22" s="50" t="s">
        <v>47</v>
      </c>
      <c r="C22" s="38">
        <f>'Annual Standard Rates'!C22/2</f>
        <v>277.5</v>
      </c>
      <c r="D22" s="36">
        <f t="shared" si="0"/>
        <v>25.227272727272727</v>
      </c>
      <c r="E22" s="38">
        <f t="shared" si="1"/>
        <v>27.75</v>
      </c>
      <c r="F22" s="91">
        <f t="shared" si="2"/>
        <v>305.25</v>
      </c>
      <c r="G22" s="106" t="s">
        <v>48</v>
      </c>
      <c r="H22" s="38">
        <f>'Annual Standard Rates'!H22/2</f>
        <v>247.5</v>
      </c>
      <c r="I22" s="36">
        <f t="shared" si="3"/>
        <v>22.5</v>
      </c>
      <c r="J22" s="38">
        <f t="shared" si="4"/>
        <v>24.75</v>
      </c>
      <c r="K22" s="91">
        <f t="shared" si="5"/>
        <v>272.25</v>
      </c>
      <c r="L22" s="106" t="s">
        <v>49</v>
      </c>
      <c r="M22" s="38">
        <f>'Annual Standard Rates'!M22/2</f>
        <v>216.5</v>
      </c>
      <c r="N22" s="36">
        <f t="shared" si="6"/>
        <v>19.681818181818183</v>
      </c>
      <c r="O22" s="38">
        <f t="shared" si="7"/>
        <v>21.650000000000002</v>
      </c>
      <c r="P22" s="91">
        <f t="shared" si="8"/>
        <v>238.15</v>
      </c>
      <c r="Q22" s="22"/>
    </row>
    <row r="23" spans="1:17" ht="33.75" customHeight="1" x14ac:dyDescent="0.2">
      <c r="A23" s="55" t="s">
        <v>139</v>
      </c>
      <c r="B23" s="49" t="s">
        <v>50</v>
      </c>
      <c r="C23" s="9">
        <f>'Annual Standard Rates'!C23/2</f>
        <v>171</v>
      </c>
      <c r="D23" s="16">
        <f t="shared" si="0"/>
        <v>15.545454545454545</v>
      </c>
      <c r="E23" s="5">
        <f t="shared" si="1"/>
        <v>17.100000000000001</v>
      </c>
      <c r="F23" s="90">
        <f t="shared" si="2"/>
        <v>188.1</v>
      </c>
      <c r="G23" s="105" t="s">
        <v>51</v>
      </c>
      <c r="H23" s="9">
        <f>'Annual Standard Rates'!H23/2</f>
        <v>149.5</v>
      </c>
      <c r="I23" s="16">
        <f t="shared" si="3"/>
        <v>13.590909090909092</v>
      </c>
      <c r="J23" s="5">
        <f t="shared" si="4"/>
        <v>14.950000000000001</v>
      </c>
      <c r="K23" s="90">
        <f t="shared" si="5"/>
        <v>164.45</v>
      </c>
      <c r="L23" s="105" t="s">
        <v>52</v>
      </c>
      <c r="M23" s="9">
        <f>'Annual Standard Rates'!M23/2</f>
        <v>129.5</v>
      </c>
      <c r="N23" s="16">
        <f t="shared" si="6"/>
        <v>11.772727272727273</v>
      </c>
      <c r="O23" s="5">
        <f t="shared" si="7"/>
        <v>12.950000000000001</v>
      </c>
      <c r="P23" s="90">
        <f t="shared" si="8"/>
        <v>142.44999999999999</v>
      </c>
      <c r="Q23" s="22"/>
    </row>
    <row r="24" spans="1:17" ht="17.25" customHeight="1" thickBot="1" x14ac:dyDescent="0.25">
      <c r="A24" s="127" t="s">
        <v>115</v>
      </c>
      <c r="B24" s="155" t="s">
        <v>53</v>
      </c>
      <c r="C24" s="148">
        <f>'Annual Standard Rates'!C24/2</f>
        <v>244.5</v>
      </c>
      <c r="D24" s="141">
        <f t="shared" si="0"/>
        <v>22.227272727272727</v>
      </c>
      <c r="E24" s="148">
        <f t="shared" si="1"/>
        <v>24.450000000000003</v>
      </c>
      <c r="F24" s="153">
        <f t="shared" si="2"/>
        <v>268.95</v>
      </c>
      <c r="G24" s="164" t="s">
        <v>54</v>
      </c>
      <c r="H24" s="148">
        <f>'Annual Standard Rates'!H24/2</f>
        <v>214.5</v>
      </c>
      <c r="I24" s="141">
        <f t="shared" si="3"/>
        <v>19.5</v>
      </c>
      <c r="J24" s="148">
        <f t="shared" si="4"/>
        <v>21.450000000000003</v>
      </c>
      <c r="K24" s="153">
        <f t="shared" si="5"/>
        <v>235.95</v>
      </c>
      <c r="L24" s="164" t="s">
        <v>55</v>
      </c>
      <c r="M24" s="148">
        <f>'Annual Standard Rates'!M24/2</f>
        <v>183.5</v>
      </c>
      <c r="N24" s="141">
        <f t="shared" si="6"/>
        <v>16.681818181818183</v>
      </c>
      <c r="O24" s="148">
        <f t="shared" si="7"/>
        <v>18.350000000000001</v>
      </c>
      <c r="P24" s="153">
        <f t="shared" si="8"/>
        <v>201.85</v>
      </c>
      <c r="Q24" s="22"/>
    </row>
    <row r="25" spans="1:17" ht="39" customHeight="1" x14ac:dyDescent="0.2">
      <c r="A25" s="128" t="s">
        <v>110</v>
      </c>
      <c r="B25" s="154" t="s">
        <v>56</v>
      </c>
      <c r="C25" s="144">
        <f>'Annual Standard Rates'!C25/2</f>
        <v>175.5</v>
      </c>
      <c r="D25" s="136">
        <f t="shared" si="0"/>
        <v>15.954545454545455</v>
      </c>
      <c r="E25" s="145">
        <f t="shared" si="1"/>
        <v>17.55</v>
      </c>
      <c r="F25" s="162">
        <f t="shared" si="2"/>
        <v>193.05</v>
      </c>
      <c r="G25" s="163" t="s">
        <v>57</v>
      </c>
      <c r="H25" s="144">
        <f>'Annual Standard Rates'!H25/2</f>
        <v>139</v>
      </c>
      <c r="I25" s="136">
        <f t="shared" si="3"/>
        <v>12.636363636363637</v>
      </c>
      <c r="J25" s="145">
        <f t="shared" si="4"/>
        <v>13.9</v>
      </c>
      <c r="K25" s="162">
        <f t="shared" si="5"/>
        <v>152.9</v>
      </c>
      <c r="L25" s="163" t="s">
        <v>58</v>
      </c>
      <c r="M25" s="144">
        <f>'Annual Standard Rates'!M25/2</f>
        <v>44</v>
      </c>
      <c r="N25" s="136">
        <f t="shared" si="6"/>
        <v>4</v>
      </c>
      <c r="O25" s="145">
        <f t="shared" si="7"/>
        <v>4.4000000000000004</v>
      </c>
      <c r="P25" s="162">
        <f t="shared" si="8"/>
        <v>48.4</v>
      </c>
      <c r="Q25" s="22"/>
    </row>
    <row r="26" spans="1:17" ht="32.25" customHeight="1" x14ac:dyDescent="0.2">
      <c r="A26" s="57" t="s">
        <v>136</v>
      </c>
      <c r="B26" s="50" t="s">
        <v>59</v>
      </c>
      <c r="C26" s="38">
        <f>'Annual Standard Rates'!C26/2</f>
        <v>38.5</v>
      </c>
      <c r="D26" s="36">
        <f t="shared" si="0"/>
        <v>3.5</v>
      </c>
      <c r="E26" s="38">
        <f t="shared" si="1"/>
        <v>3.85</v>
      </c>
      <c r="F26" s="91">
        <f t="shared" si="2"/>
        <v>42.35</v>
      </c>
      <c r="G26" s="106" t="s">
        <v>60</v>
      </c>
      <c r="H26" s="38">
        <f>'Annual Standard Rates'!H26/2</f>
        <v>38.5</v>
      </c>
      <c r="I26" s="36">
        <f t="shared" si="3"/>
        <v>3.5</v>
      </c>
      <c r="J26" s="38">
        <f t="shared" si="4"/>
        <v>3.85</v>
      </c>
      <c r="K26" s="91">
        <f t="shared" si="5"/>
        <v>42.35</v>
      </c>
      <c r="L26" s="106" t="s">
        <v>61</v>
      </c>
      <c r="M26" s="38">
        <f>'Annual Standard Rates'!M26/2</f>
        <v>38.5</v>
      </c>
      <c r="N26" s="36">
        <f t="shared" si="6"/>
        <v>3.5</v>
      </c>
      <c r="O26" s="38">
        <f t="shared" si="7"/>
        <v>3.85</v>
      </c>
      <c r="P26" s="91">
        <f t="shared" si="8"/>
        <v>42.35</v>
      </c>
      <c r="Q26" s="22"/>
    </row>
    <row r="27" spans="1:17" ht="15.75" customHeight="1" x14ac:dyDescent="0.2">
      <c r="A27" s="58" t="s">
        <v>116</v>
      </c>
      <c r="B27" s="49" t="s">
        <v>62</v>
      </c>
      <c r="C27" s="9">
        <f>'Annual Standard Rates'!C27/2</f>
        <v>32.5</v>
      </c>
      <c r="D27" s="16">
        <f t="shared" si="0"/>
        <v>2.9545454545454546</v>
      </c>
      <c r="E27" s="5">
        <f t="shared" si="1"/>
        <v>3.25</v>
      </c>
      <c r="F27" s="90">
        <f t="shared" si="2"/>
        <v>35.75</v>
      </c>
      <c r="G27" s="105" t="s">
        <v>63</v>
      </c>
      <c r="H27" s="9">
        <f>'Annual Standard Rates'!H27/2</f>
        <v>32.5</v>
      </c>
      <c r="I27" s="16">
        <f t="shared" si="3"/>
        <v>2.9545454545454546</v>
      </c>
      <c r="J27" s="5">
        <f t="shared" si="4"/>
        <v>3.25</v>
      </c>
      <c r="K27" s="90">
        <f t="shared" si="5"/>
        <v>35.75</v>
      </c>
      <c r="L27" s="105" t="s">
        <v>64</v>
      </c>
      <c r="M27" s="9">
        <f>'Annual Standard Rates'!M27/2</f>
        <v>32.5</v>
      </c>
      <c r="N27" s="16">
        <f t="shared" si="6"/>
        <v>2.9545454545454546</v>
      </c>
      <c r="O27" s="5">
        <f t="shared" si="7"/>
        <v>3.25</v>
      </c>
      <c r="P27" s="90">
        <f t="shared" si="8"/>
        <v>35.75</v>
      </c>
      <c r="Q27" s="22"/>
    </row>
    <row r="28" spans="1:17" ht="15.75" customHeight="1" x14ac:dyDescent="0.2">
      <c r="A28" s="59" t="s">
        <v>117</v>
      </c>
      <c r="B28" s="50" t="s">
        <v>65</v>
      </c>
      <c r="C28" s="38">
        <f>'Annual Standard Rates'!C28/2</f>
        <v>23</v>
      </c>
      <c r="D28" s="36">
        <f t="shared" si="0"/>
        <v>2.0909090909090908</v>
      </c>
      <c r="E28" s="38">
        <f t="shared" si="1"/>
        <v>2.3000000000000003</v>
      </c>
      <c r="F28" s="91">
        <f t="shared" si="2"/>
        <v>25.3</v>
      </c>
      <c r="G28" s="106" t="s">
        <v>66</v>
      </c>
      <c r="H28" s="38">
        <f>'Annual Standard Rates'!H28/2</f>
        <v>23</v>
      </c>
      <c r="I28" s="36">
        <f t="shared" si="3"/>
        <v>2.0909090909090908</v>
      </c>
      <c r="J28" s="38">
        <f t="shared" si="4"/>
        <v>2.3000000000000003</v>
      </c>
      <c r="K28" s="91">
        <f t="shared" si="5"/>
        <v>25.3</v>
      </c>
      <c r="L28" s="106" t="s">
        <v>67</v>
      </c>
      <c r="M28" s="38">
        <f>'Annual Standard Rates'!M28/2</f>
        <v>23</v>
      </c>
      <c r="N28" s="36">
        <f t="shared" si="6"/>
        <v>2.0909090909090908</v>
      </c>
      <c r="O28" s="38">
        <f t="shared" si="7"/>
        <v>2.3000000000000003</v>
      </c>
      <c r="P28" s="91">
        <f t="shared" si="8"/>
        <v>25.3</v>
      </c>
      <c r="Q28" s="22"/>
    </row>
    <row r="29" spans="1:17" ht="15.75" customHeight="1" thickBot="1" x14ac:dyDescent="0.25">
      <c r="A29" s="129" t="s">
        <v>118</v>
      </c>
      <c r="B29" s="93" t="s">
        <v>68</v>
      </c>
      <c r="C29" s="89">
        <f>'Annual Standard Rates'!C29/2</f>
        <v>45</v>
      </c>
      <c r="D29" s="71">
        <f t="shared" si="0"/>
        <v>4.0909090909090908</v>
      </c>
      <c r="E29" s="83">
        <f t="shared" si="1"/>
        <v>4.5</v>
      </c>
      <c r="F29" s="96">
        <f t="shared" si="2"/>
        <v>49.5</v>
      </c>
      <c r="G29" s="107" t="s">
        <v>69</v>
      </c>
      <c r="H29" s="89">
        <f>'Annual Standard Rates'!H29/2</f>
        <v>45</v>
      </c>
      <c r="I29" s="71">
        <f t="shared" si="3"/>
        <v>4.0909090909090908</v>
      </c>
      <c r="J29" s="83">
        <f t="shared" si="4"/>
        <v>4.5</v>
      </c>
      <c r="K29" s="96">
        <f t="shared" si="5"/>
        <v>49.5</v>
      </c>
      <c r="L29" s="107" t="s">
        <v>70</v>
      </c>
      <c r="M29" s="89">
        <f>'Annual Standard Rates'!M29/2</f>
        <v>45</v>
      </c>
      <c r="N29" s="71">
        <f t="shared" si="6"/>
        <v>4.0909090909090908</v>
      </c>
      <c r="O29" s="83">
        <f t="shared" si="7"/>
        <v>4.5</v>
      </c>
      <c r="P29" s="96">
        <f t="shared" si="8"/>
        <v>49.5</v>
      </c>
      <c r="Q29" s="22"/>
    </row>
    <row r="30" spans="1:17" ht="48" customHeight="1" x14ac:dyDescent="0.2">
      <c r="A30" s="128" t="s">
        <v>119</v>
      </c>
      <c r="B30" s="154" t="s">
        <v>71</v>
      </c>
      <c r="C30" s="144">
        <f>'Annual Standard Rates'!C30/2</f>
        <v>586</v>
      </c>
      <c r="D30" s="136">
        <f t="shared" si="0"/>
        <v>53.272727272727273</v>
      </c>
      <c r="E30" s="145">
        <f t="shared" si="1"/>
        <v>58.6</v>
      </c>
      <c r="F30" s="162">
        <f t="shared" si="2"/>
        <v>644.6</v>
      </c>
      <c r="G30" s="163" t="s">
        <v>72</v>
      </c>
      <c r="H30" s="144">
        <f>'Annual Standard Rates'!H30/2</f>
        <v>586</v>
      </c>
      <c r="I30" s="136">
        <f t="shared" si="3"/>
        <v>53.272727272727273</v>
      </c>
      <c r="J30" s="145">
        <f t="shared" si="4"/>
        <v>58.6</v>
      </c>
      <c r="K30" s="162">
        <f t="shared" si="5"/>
        <v>644.6</v>
      </c>
      <c r="L30" s="163" t="s">
        <v>73</v>
      </c>
      <c r="M30" s="144">
        <f>'Annual Standard Rates'!M30/2</f>
        <v>586</v>
      </c>
      <c r="N30" s="136">
        <f t="shared" si="6"/>
        <v>53.272727272727273</v>
      </c>
      <c r="O30" s="145">
        <f t="shared" si="7"/>
        <v>58.6</v>
      </c>
      <c r="P30" s="162">
        <f t="shared" si="8"/>
        <v>644.6</v>
      </c>
      <c r="Q30" s="22"/>
    </row>
    <row r="31" spans="1:17" ht="27.75" customHeight="1" x14ac:dyDescent="0.2">
      <c r="A31" s="60" t="s">
        <v>120</v>
      </c>
      <c r="B31" s="50" t="s">
        <v>74</v>
      </c>
      <c r="C31" s="38">
        <f>'Annual Standard Rates'!C31/2</f>
        <v>93.5</v>
      </c>
      <c r="D31" s="36">
        <f t="shared" si="0"/>
        <v>8.5</v>
      </c>
      <c r="E31" s="38">
        <f t="shared" si="1"/>
        <v>9.35</v>
      </c>
      <c r="F31" s="91">
        <f t="shared" si="2"/>
        <v>102.85</v>
      </c>
      <c r="G31" s="106" t="s">
        <v>75</v>
      </c>
      <c r="H31" s="38">
        <f>'Annual Standard Rates'!H31/2</f>
        <v>93.5</v>
      </c>
      <c r="I31" s="36">
        <f t="shared" si="3"/>
        <v>8.5</v>
      </c>
      <c r="J31" s="38">
        <f t="shared" si="4"/>
        <v>9.35</v>
      </c>
      <c r="K31" s="91">
        <f t="shared" si="5"/>
        <v>102.85</v>
      </c>
      <c r="L31" s="106" t="s">
        <v>76</v>
      </c>
      <c r="M31" s="38">
        <f>'Annual Standard Rates'!M31/2</f>
        <v>93.5</v>
      </c>
      <c r="N31" s="36">
        <f t="shared" si="6"/>
        <v>8.5</v>
      </c>
      <c r="O31" s="38">
        <f t="shared" si="7"/>
        <v>9.35</v>
      </c>
      <c r="P31" s="91">
        <f t="shared" si="8"/>
        <v>102.85</v>
      </c>
      <c r="Q31" s="22"/>
    </row>
    <row r="32" spans="1:17" ht="27" customHeight="1" x14ac:dyDescent="0.2">
      <c r="A32" s="51" t="s">
        <v>94</v>
      </c>
      <c r="B32" s="49" t="s">
        <v>77</v>
      </c>
      <c r="C32" s="9">
        <f>'Annual Standard Rates'!C32/2</f>
        <v>822</v>
      </c>
      <c r="D32" s="16">
        <f t="shared" si="0"/>
        <v>74.727272727272734</v>
      </c>
      <c r="E32" s="5">
        <f t="shared" si="1"/>
        <v>82.2</v>
      </c>
      <c r="F32" s="90">
        <f t="shared" si="2"/>
        <v>904.2</v>
      </c>
      <c r="G32" s="105" t="s">
        <v>78</v>
      </c>
      <c r="H32" s="9">
        <f>'Annual Standard Rates'!H32/2</f>
        <v>822</v>
      </c>
      <c r="I32" s="16">
        <f t="shared" si="3"/>
        <v>74.727272727272734</v>
      </c>
      <c r="J32" s="5">
        <f t="shared" si="4"/>
        <v>82.2</v>
      </c>
      <c r="K32" s="90">
        <f t="shared" si="5"/>
        <v>904.2</v>
      </c>
      <c r="L32" s="105" t="s">
        <v>79</v>
      </c>
      <c r="M32" s="9">
        <f>'Annual Standard Rates'!M32/2</f>
        <v>822</v>
      </c>
      <c r="N32" s="16">
        <f t="shared" si="6"/>
        <v>74.727272727272734</v>
      </c>
      <c r="O32" s="5">
        <f t="shared" si="7"/>
        <v>82.2</v>
      </c>
      <c r="P32" s="90">
        <f t="shared" si="8"/>
        <v>904.2</v>
      </c>
      <c r="Q32" s="22"/>
    </row>
    <row r="33" spans="1:17" ht="17.25" customHeight="1" x14ac:dyDescent="0.2">
      <c r="A33" s="59" t="s">
        <v>121</v>
      </c>
      <c r="B33" s="50" t="s">
        <v>80</v>
      </c>
      <c r="C33" s="38">
        <f>'Annual Standard Rates'!C33/2</f>
        <v>232.5</v>
      </c>
      <c r="D33" s="36">
        <f t="shared" si="0"/>
        <v>21.136363636363637</v>
      </c>
      <c r="E33" s="38">
        <f t="shared" si="1"/>
        <v>23.25</v>
      </c>
      <c r="F33" s="91">
        <f t="shared" si="2"/>
        <v>255.75</v>
      </c>
      <c r="G33" s="106" t="s">
        <v>81</v>
      </c>
      <c r="H33" s="38">
        <f>'Annual Standard Rates'!H33/2</f>
        <v>232.5</v>
      </c>
      <c r="I33" s="36">
        <f t="shared" si="3"/>
        <v>21.136363636363637</v>
      </c>
      <c r="J33" s="38">
        <f t="shared" si="4"/>
        <v>23.25</v>
      </c>
      <c r="K33" s="91">
        <f t="shared" si="5"/>
        <v>255.75</v>
      </c>
      <c r="L33" s="106" t="s">
        <v>82</v>
      </c>
      <c r="M33" s="38">
        <f>'Annual Standard Rates'!M33/2</f>
        <v>232.5</v>
      </c>
      <c r="N33" s="36">
        <f t="shared" si="6"/>
        <v>21.136363636363637</v>
      </c>
      <c r="O33" s="38">
        <f t="shared" si="7"/>
        <v>23.25</v>
      </c>
      <c r="P33" s="91">
        <f t="shared" si="8"/>
        <v>255.75</v>
      </c>
      <c r="Q33" s="22"/>
    </row>
    <row r="34" spans="1:17" ht="39.75" customHeight="1" x14ac:dyDescent="0.2">
      <c r="A34" s="51" t="s">
        <v>124</v>
      </c>
      <c r="B34" s="49" t="s">
        <v>83</v>
      </c>
      <c r="C34" s="9">
        <f>'Annual Standard Rates'!C34/2</f>
        <v>152</v>
      </c>
      <c r="D34" s="16">
        <f t="shared" si="0"/>
        <v>13.818181818181818</v>
      </c>
      <c r="E34" s="5">
        <f t="shared" si="1"/>
        <v>15.200000000000001</v>
      </c>
      <c r="F34" s="90">
        <f t="shared" si="2"/>
        <v>167.2</v>
      </c>
      <c r="G34" s="105" t="s">
        <v>84</v>
      </c>
      <c r="H34" s="9">
        <f>'Annual Standard Rates'!H34/2</f>
        <v>114</v>
      </c>
      <c r="I34" s="16">
        <f t="shared" si="3"/>
        <v>10.363636363636363</v>
      </c>
      <c r="J34" s="5">
        <f t="shared" si="4"/>
        <v>11.4</v>
      </c>
      <c r="K34" s="90">
        <f t="shared" si="5"/>
        <v>125.4</v>
      </c>
      <c r="L34" s="105" t="s">
        <v>85</v>
      </c>
      <c r="M34" s="9">
        <f>'Annual Standard Rates'!M34/2</f>
        <v>75</v>
      </c>
      <c r="N34" s="16">
        <f t="shared" si="6"/>
        <v>6.8181818181818183</v>
      </c>
      <c r="O34" s="5">
        <f t="shared" si="7"/>
        <v>7.5</v>
      </c>
      <c r="P34" s="90">
        <f t="shared" si="8"/>
        <v>82.5</v>
      </c>
      <c r="Q34" s="22"/>
    </row>
    <row r="35" spans="1:17" ht="17.25" customHeight="1" x14ac:dyDescent="0.2">
      <c r="A35" s="59" t="s">
        <v>122</v>
      </c>
      <c r="B35" s="50" t="s">
        <v>86</v>
      </c>
      <c r="C35" s="38">
        <f>'Annual Standard Rates'!C35/2</f>
        <v>433.5</v>
      </c>
      <c r="D35" s="36">
        <f t="shared" si="0"/>
        <v>39.409090909090907</v>
      </c>
      <c r="E35" s="38">
        <f t="shared" si="1"/>
        <v>43.35</v>
      </c>
      <c r="F35" s="91">
        <f t="shared" si="2"/>
        <v>476.85</v>
      </c>
      <c r="G35" s="106" t="s">
        <v>87</v>
      </c>
      <c r="H35" s="38">
        <f>'Annual Standard Rates'!H35/2</f>
        <v>324.5</v>
      </c>
      <c r="I35" s="36">
        <f t="shared" si="3"/>
        <v>29.5</v>
      </c>
      <c r="J35" s="38">
        <f t="shared" si="4"/>
        <v>32.450000000000003</v>
      </c>
      <c r="K35" s="91">
        <f t="shared" si="5"/>
        <v>356.95</v>
      </c>
      <c r="L35" s="106" t="s">
        <v>88</v>
      </c>
      <c r="M35" s="38">
        <f>'Annual Standard Rates'!M35/2</f>
        <v>217</v>
      </c>
      <c r="N35" s="36">
        <f t="shared" si="6"/>
        <v>19.727272727272727</v>
      </c>
      <c r="O35" s="38">
        <f t="shared" si="7"/>
        <v>21.700000000000003</v>
      </c>
      <c r="P35" s="91">
        <f t="shared" si="8"/>
        <v>238.7</v>
      </c>
      <c r="Q35" s="22"/>
    </row>
    <row r="36" spans="1:17" ht="17.25" customHeight="1" thickBot="1" x14ac:dyDescent="0.25">
      <c r="A36" s="61" t="s">
        <v>123</v>
      </c>
      <c r="B36" s="93" t="s">
        <v>89</v>
      </c>
      <c r="C36" s="89">
        <f>'Annual Standard Rates'!C36/2</f>
        <v>368</v>
      </c>
      <c r="D36" s="71">
        <f t="shared" si="0"/>
        <v>33.454545454545453</v>
      </c>
      <c r="E36" s="83">
        <f t="shared" si="1"/>
        <v>36.800000000000004</v>
      </c>
      <c r="F36" s="96">
        <f t="shared" si="2"/>
        <v>404.8</v>
      </c>
      <c r="G36" s="107" t="s">
        <v>90</v>
      </c>
      <c r="H36" s="89">
        <f>'Annual Standard Rates'!H36/2</f>
        <v>308.5</v>
      </c>
      <c r="I36" s="71">
        <f t="shared" si="3"/>
        <v>28.045454545454547</v>
      </c>
      <c r="J36" s="83">
        <f t="shared" si="4"/>
        <v>30.85</v>
      </c>
      <c r="K36" s="96">
        <f t="shared" si="5"/>
        <v>339.35</v>
      </c>
      <c r="L36" s="107" t="s">
        <v>91</v>
      </c>
      <c r="M36" s="89">
        <f>'Annual Standard Rates'!M36/2</f>
        <v>266</v>
      </c>
      <c r="N36" s="71">
        <f t="shared" si="6"/>
        <v>24.181818181818183</v>
      </c>
      <c r="O36" s="83">
        <f t="shared" si="7"/>
        <v>26.6</v>
      </c>
      <c r="P36" s="96">
        <f t="shared" si="8"/>
        <v>292.60000000000002</v>
      </c>
      <c r="Q36" s="22"/>
    </row>
    <row r="37" spans="1:17" x14ac:dyDescent="0.2">
      <c r="D37" s="17"/>
      <c r="I37" s="17"/>
      <c r="M37" s="4"/>
      <c r="N37" s="17"/>
      <c r="Q37" s="22"/>
    </row>
  </sheetData>
  <mergeCells count="5">
    <mergeCell ref="B4:F4"/>
    <mergeCell ref="A1:P1"/>
    <mergeCell ref="A2:P2"/>
    <mergeCell ref="G4:K4"/>
    <mergeCell ref="L4:P4"/>
  </mergeCells>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Q122"/>
  <sheetViews>
    <sheetView showGridLines="0" zoomScale="80" zoomScaleNormal="80" workbookViewId="0">
      <selection sqref="A1:P1"/>
    </sheetView>
  </sheetViews>
  <sheetFormatPr defaultRowHeight="12.75" x14ac:dyDescent="0.2"/>
  <cols>
    <col min="1" max="1" width="131.140625" customWidth="1"/>
    <col min="2" max="2" width="8.140625" style="23" customWidth="1"/>
    <col min="3" max="3" width="9.85546875" customWidth="1"/>
    <col min="4" max="4" width="9.85546875" style="17" customWidth="1"/>
    <col min="5" max="6" width="9.85546875" customWidth="1"/>
    <col min="7" max="7" width="8.140625" customWidth="1"/>
    <col min="8" max="8" width="10.28515625" customWidth="1"/>
    <col min="9" max="9" width="10.28515625" style="17" customWidth="1"/>
    <col min="10" max="11" width="10.28515625" customWidth="1"/>
    <col min="12" max="12" width="8.140625" customWidth="1"/>
    <col min="13" max="13" width="10.28515625" customWidth="1"/>
    <col min="14" max="14" width="10.28515625" style="17" customWidth="1"/>
    <col min="15" max="16" width="10.28515625" customWidth="1"/>
    <col min="17" max="17" width="9.7109375" style="21" customWidth="1"/>
  </cols>
  <sheetData>
    <row r="1" spans="1:17" ht="20.25" x14ac:dyDescent="0.3">
      <c r="A1" s="190" t="s">
        <v>129</v>
      </c>
      <c r="B1" s="190"/>
      <c r="C1" s="190"/>
      <c r="D1" s="190"/>
      <c r="E1" s="190"/>
      <c r="F1" s="190"/>
      <c r="G1" s="190"/>
      <c r="H1" s="190"/>
      <c r="I1" s="190"/>
      <c r="J1" s="190"/>
      <c r="K1" s="190"/>
      <c r="L1" s="190"/>
      <c r="M1" s="190"/>
      <c r="N1" s="190"/>
      <c r="O1" s="190"/>
      <c r="P1" s="190"/>
    </row>
    <row r="2" spans="1:17" ht="20.25" x14ac:dyDescent="0.3">
      <c r="A2" s="190" t="s">
        <v>93</v>
      </c>
      <c r="B2" s="190"/>
      <c r="C2" s="190"/>
      <c r="D2" s="190"/>
      <c r="E2" s="190"/>
      <c r="F2" s="190"/>
      <c r="G2" s="190"/>
      <c r="H2" s="190"/>
      <c r="I2" s="190"/>
      <c r="J2" s="190"/>
      <c r="K2" s="190"/>
      <c r="L2" s="190"/>
      <c r="M2" s="190"/>
      <c r="N2" s="190"/>
      <c r="O2" s="190"/>
      <c r="P2" s="190"/>
    </row>
    <row r="3" spans="1:17" ht="21" thickBot="1" x14ac:dyDescent="0.35">
      <c r="A3" s="167"/>
      <c r="B3" s="167"/>
      <c r="C3" s="167"/>
      <c r="D3" s="167"/>
      <c r="E3" s="167"/>
      <c r="F3" s="167"/>
      <c r="G3" s="167"/>
      <c r="H3" s="167"/>
      <c r="I3" s="167"/>
      <c r="J3" s="167"/>
      <c r="K3" s="167"/>
      <c r="L3" s="167"/>
      <c r="M3" s="167"/>
      <c r="N3" s="167"/>
      <c r="O3" s="167"/>
      <c r="P3" s="167"/>
    </row>
    <row r="4" spans="1:17" ht="24" customHeight="1" thickBot="1" x14ac:dyDescent="0.25">
      <c r="A4" s="1"/>
      <c r="B4" s="187" t="s">
        <v>95</v>
      </c>
      <c r="C4" s="188"/>
      <c r="D4" s="188"/>
      <c r="E4" s="188"/>
      <c r="F4" s="189"/>
      <c r="G4" s="187" t="s">
        <v>96</v>
      </c>
      <c r="H4" s="188"/>
      <c r="I4" s="188"/>
      <c r="J4" s="188"/>
      <c r="K4" s="189"/>
      <c r="L4" s="187" t="s">
        <v>97</v>
      </c>
      <c r="M4" s="188"/>
      <c r="N4" s="188"/>
      <c r="O4" s="188"/>
      <c r="P4" s="189"/>
    </row>
    <row r="5" spans="1:17" ht="33" customHeight="1" x14ac:dyDescent="0.35">
      <c r="A5" s="177" t="s">
        <v>0</v>
      </c>
      <c r="B5" s="172" t="s">
        <v>1</v>
      </c>
      <c r="C5" s="123" t="s">
        <v>98</v>
      </c>
      <c r="D5" s="170" t="s">
        <v>137</v>
      </c>
      <c r="E5" s="120" t="s">
        <v>99</v>
      </c>
      <c r="F5" s="121" t="s">
        <v>2</v>
      </c>
      <c r="G5" s="62" t="s">
        <v>1</v>
      </c>
      <c r="H5" s="123" t="s">
        <v>98</v>
      </c>
      <c r="I5" s="170" t="s">
        <v>137</v>
      </c>
      <c r="J5" s="120" t="s">
        <v>99</v>
      </c>
      <c r="K5" s="121" t="s">
        <v>2</v>
      </c>
      <c r="L5" s="62" t="s">
        <v>1</v>
      </c>
      <c r="M5" s="123" t="s">
        <v>98</v>
      </c>
      <c r="N5" s="170" t="s">
        <v>137</v>
      </c>
      <c r="O5" s="120" t="s">
        <v>99</v>
      </c>
      <c r="P5" s="121" t="s">
        <v>2</v>
      </c>
    </row>
    <row r="6" spans="1:17" ht="13.5" thickBot="1" x14ac:dyDescent="0.25">
      <c r="A6" s="178"/>
      <c r="B6" s="173"/>
      <c r="C6" s="115" t="s">
        <v>3</v>
      </c>
      <c r="D6" s="112" t="s">
        <v>3</v>
      </c>
      <c r="E6" s="116" t="s">
        <v>3</v>
      </c>
      <c r="F6" s="118" t="s">
        <v>3</v>
      </c>
      <c r="G6" s="110"/>
      <c r="H6" s="115" t="s">
        <v>3</v>
      </c>
      <c r="I6" s="112" t="s">
        <v>3</v>
      </c>
      <c r="J6" s="116" t="s">
        <v>3</v>
      </c>
      <c r="K6" s="118" t="s">
        <v>3</v>
      </c>
      <c r="L6" s="110"/>
      <c r="M6" s="115" t="s">
        <v>3</v>
      </c>
      <c r="N6" s="112" t="s">
        <v>3</v>
      </c>
      <c r="O6" s="116" t="s">
        <v>3</v>
      </c>
      <c r="P6" s="118" t="s">
        <v>3</v>
      </c>
    </row>
    <row r="7" spans="1:17" ht="15.75" customHeight="1" x14ac:dyDescent="0.2">
      <c r="A7" s="176" t="s">
        <v>108</v>
      </c>
      <c r="B7" s="62"/>
      <c r="C7" s="74"/>
      <c r="D7" s="64"/>
      <c r="E7" s="75"/>
      <c r="F7" s="85"/>
      <c r="G7" s="104"/>
      <c r="H7" s="74"/>
      <c r="I7" s="64"/>
      <c r="J7" s="75"/>
      <c r="K7" s="85"/>
      <c r="L7" s="104"/>
      <c r="M7" s="74"/>
      <c r="N7" s="64"/>
      <c r="O7" s="75"/>
      <c r="P7" s="85"/>
    </row>
    <row r="8" spans="1:17" ht="42" customHeight="1" x14ac:dyDescent="0.2">
      <c r="A8" s="51" t="s">
        <v>126</v>
      </c>
      <c r="B8" s="49" t="s">
        <v>5</v>
      </c>
      <c r="C8" s="9">
        <f>'Annual Standard Rates'!C8/4</f>
        <v>116</v>
      </c>
      <c r="D8" s="16">
        <f>C8/11</f>
        <v>10.545454545454545</v>
      </c>
      <c r="E8" s="5">
        <f>C8*10%</f>
        <v>11.600000000000001</v>
      </c>
      <c r="F8" s="94">
        <f>C8+E8</f>
        <v>127.6</v>
      </c>
      <c r="G8" s="105" t="s">
        <v>6</v>
      </c>
      <c r="H8" s="9">
        <f>'Annual Standard Rates'!H8/4</f>
        <v>104</v>
      </c>
      <c r="I8" s="16">
        <f>H8/11</f>
        <v>9.454545454545455</v>
      </c>
      <c r="J8" s="5">
        <f>H8*10%</f>
        <v>10.4</v>
      </c>
      <c r="K8" s="94">
        <f>H8+J8</f>
        <v>114.4</v>
      </c>
      <c r="L8" s="105" t="s">
        <v>7</v>
      </c>
      <c r="M8" s="24">
        <f>'Annual Standard Rates'!M8/4</f>
        <v>90</v>
      </c>
      <c r="N8" s="16">
        <f>M8/11</f>
        <v>8.1818181818181817</v>
      </c>
      <c r="O8" s="5">
        <f>M8*10%</f>
        <v>9</v>
      </c>
      <c r="P8" s="94">
        <f>M8+O8</f>
        <v>99</v>
      </c>
      <c r="Q8" s="22"/>
    </row>
    <row r="9" spans="1:17" ht="33.75" customHeight="1" x14ac:dyDescent="0.2">
      <c r="A9" s="52" t="s">
        <v>101</v>
      </c>
      <c r="B9" s="50" t="s">
        <v>8</v>
      </c>
      <c r="C9" s="38">
        <f>'Annual Standard Rates'!C9/4</f>
        <v>116</v>
      </c>
      <c r="D9" s="36">
        <f t="shared" ref="D9:D36" si="0">C9/11</f>
        <v>10.545454545454545</v>
      </c>
      <c r="E9" s="38">
        <f t="shared" ref="E9:E36" si="1">C9*10%</f>
        <v>11.600000000000001</v>
      </c>
      <c r="F9" s="91">
        <f t="shared" ref="F9:F36" si="2">C9+E9</f>
        <v>127.6</v>
      </c>
      <c r="G9" s="106" t="s">
        <v>9</v>
      </c>
      <c r="H9" s="38">
        <f>'Annual Standard Rates'!H9/4</f>
        <v>103.75</v>
      </c>
      <c r="I9" s="36">
        <f t="shared" ref="I9:I36" si="3">H9/11</f>
        <v>9.4318181818181817</v>
      </c>
      <c r="J9" s="38">
        <f t="shared" ref="J9:J36" si="4">H9*10%</f>
        <v>10.375</v>
      </c>
      <c r="K9" s="78">
        <f t="shared" ref="K9:K36" si="5">H9+J9</f>
        <v>114.125</v>
      </c>
      <c r="L9" s="106" t="s">
        <v>10</v>
      </c>
      <c r="M9" s="35">
        <f>'Annual Standard Rates'!M9/4</f>
        <v>85.5</v>
      </c>
      <c r="N9" s="36">
        <f t="shared" ref="N9:N36" si="6">M9/11</f>
        <v>7.7727272727272725</v>
      </c>
      <c r="O9" s="38">
        <f t="shared" ref="O9:O36" si="7">M9*10%</f>
        <v>8.5500000000000007</v>
      </c>
      <c r="P9" s="91">
        <f t="shared" ref="P9:P36" si="8">M9+O9</f>
        <v>94.05</v>
      </c>
      <c r="Q9" s="22"/>
    </row>
    <row r="10" spans="1:17" ht="17.25" customHeight="1" x14ac:dyDescent="0.3">
      <c r="A10" s="53" t="s">
        <v>102</v>
      </c>
      <c r="B10" s="49" t="s">
        <v>11</v>
      </c>
      <c r="C10" s="9">
        <f>'Annual Standard Rates'!C10/4</f>
        <v>164.25</v>
      </c>
      <c r="D10" s="16">
        <f t="shared" si="0"/>
        <v>14.931818181818182</v>
      </c>
      <c r="E10" s="5">
        <f t="shared" si="1"/>
        <v>16.425000000000001</v>
      </c>
      <c r="F10" s="94">
        <f t="shared" si="2"/>
        <v>180.67500000000001</v>
      </c>
      <c r="G10" s="105" t="s">
        <v>12</v>
      </c>
      <c r="H10" s="9">
        <f>'Annual Standard Rates'!H10/4</f>
        <v>103.75</v>
      </c>
      <c r="I10" s="16">
        <f t="shared" si="3"/>
        <v>9.4318181818181817</v>
      </c>
      <c r="J10" s="5">
        <f t="shared" si="4"/>
        <v>10.375</v>
      </c>
      <c r="K10" s="94">
        <f t="shared" si="5"/>
        <v>114.125</v>
      </c>
      <c r="L10" s="105" t="s">
        <v>13</v>
      </c>
      <c r="M10" s="24">
        <f>'Annual Standard Rates'!M10/4</f>
        <v>85.5</v>
      </c>
      <c r="N10" s="16">
        <f t="shared" si="6"/>
        <v>7.7727272727272725</v>
      </c>
      <c r="O10" s="5">
        <f t="shared" si="7"/>
        <v>8.5500000000000007</v>
      </c>
      <c r="P10" s="94">
        <f t="shared" si="8"/>
        <v>94.05</v>
      </c>
      <c r="Q10" s="22"/>
    </row>
    <row r="11" spans="1:17" ht="17.25" customHeight="1" x14ac:dyDescent="0.2">
      <c r="A11" s="54" t="s">
        <v>103</v>
      </c>
      <c r="B11" s="50" t="s">
        <v>14</v>
      </c>
      <c r="C11" s="38">
        <f>'Annual Standard Rates'!C11/4</f>
        <v>587.75</v>
      </c>
      <c r="D11" s="36">
        <f t="shared" si="0"/>
        <v>53.43181818181818</v>
      </c>
      <c r="E11" s="38">
        <f t="shared" si="1"/>
        <v>58.775000000000006</v>
      </c>
      <c r="F11" s="91">
        <f t="shared" si="2"/>
        <v>646.52499999999998</v>
      </c>
      <c r="G11" s="106" t="s">
        <v>15</v>
      </c>
      <c r="H11" s="38">
        <f>'Annual Standard Rates'!H11/4</f>
        <v>440</v>
      </c>
      <c r="I11" s="36">
        <f t="shared" si="3"/>
        <v>40</v>
      </c>
      <c r="J11" s="38">
        <f t="shared" si="4"/>
        <v>44</v>
      </c>
      <c r="K11" s="91">
        <f t="shared" si="5"/>
        <v>484</v>
      </c>
      <c r="L11" s="106" t="s">
        <v>16</v>
      </c>
      <c r="M11" s="35">
        <f>'Annual Standard Rates'!M11/4</f>
        <v>293</v>
      </c>
      <c r="N11" s="36">
        <f t="shared" si="6"/>
        <v>26.636363636363637</v>
      </c>
      <c r="O11" s="38">
        <f t="shared" si="7"/>
        <v>29.3</v>
      </c>
      <c r="P11" s="91">
        <f t="shared" si="8"/>
        <v>322.3</v>
      </c>
      <c r="Q11" s="22"/>
    </row>
    <row r="12" spans="1:17" ht="36.75" customHeight="1" x14ac:dyDescent="0.2">
      <c r="A12" s="55" t="s">
        <v>104</v>
      </c>
      <c r="B12" s="49" t="s">
        <v>17</v>
      </c>
      <c r="C12" s="9">
        <f>'Annual Standard Rates'!C12/4</f>
        <v>383.5</v>
      </c>
      <c r="D12" s="16">
        <f t="shared" si="0"/>
        <v>34.863636363636367</v>
      </c>
      <c r="E12" s="5">
        <f t="shared" si="1"/>
        <v>38.35</v>
      </c>
      <c r="F12" s="94">
        <f t="shared" si="2"/>
        <v>421.85</v>
      </c>
      <c r="G12" s="105" t="s">
        <v>18</v>
      </c>
      <c r="H12" s="9">
        <f>'Annual Standard Rates'!H12/4</f>
        <v>257</v>
      </c>
      <c r="I12" s="16">
        <f t="shared" si="3"/>
        <v>23.363636363636363</v>
      </c>
      <c r="J12" s="5">
        <f t="shared" si="4"/>
        <v>25.700000000000003</v>
      </c>
      <c r="K12" s="94">
        <f t="shared" si="5"/>
        <v>282.7</v>
      </c>
      <c r="L12" s="105" t="s">
        <v>19</v>
      </c>
      <c r="M12" s="24">
        <f>'Annual Standard Rates'!M12/4</f>
        <v>88.75</v>
      </c>
      <c r="N12" s="16">
        <f t="shared" si="6"/>
        <v>8.0681818181818183</v>
      </c>
      <c r="O12" s="5">
        <f t="shared" si="7"/>
        <v>8.875</v>
      </c>
      <c r="P12" s="94">
        <f t="shared" si="8"/>
        <v>97.625</v>
      </c>
      <c r="Q12" s="22"/>
    </row>
    <row r="13" spans="1:17" ht="36.75" customHeight="1" x14ac:dyDescent="0.2">
      <c r="A13" s="52" t="s">
        <v>105</v>
      </c>
      <c r="B13" s="50" t="s">
        <v>20</v>
      </c>
      <c r="C13" s="38">
        <f>'Annual Standard Rates'!C13/4</f>
        <v>9.5</v>
      </c>
      <c r="D13" s="36">
        <f t="shared" si="0"/>
        <v>0.86363636363636365</v>
      </c>
      <c r="E13" s="38">
        <f t="shared" si="1"/>
        <v>0.95000000000000007</v>
      </c>
      <c r="F13" s="91">
        <f t="shared" si="2"/>
        <v>10.45</v>
      </c>
      <c r="G13" s="106" t="s">
        <v>21</v>
      </c>
      <c r="H13" s="38">
        <f>'Annual Standard Rates'!H13/4</f>
        <v>4.5</v>
      </c>
      <c r="I13" s="36">
        <f t="shared" si="3"/>
        <v>0.40909090909090912</v>
      </c>
      <c r="J13" s="38">
        <f t="shared" si="4"/>
        <v>0.45</v>
      </c>
      <c r="K13" s="91">
        <f t="shared" si="5"/>
        <v>4.95</v>
      </c>
      <c r="L13" s="106" t="s">
        <v>22</v>
      </c>
      <c r="M13" s="35">
        <f>'Annual Standard Rates'!M13/4</f>
        <v>1.25</v>
      </c>
      <c r="N13" s="36">
        <f t="shared" si="6"/>
        <v>0.11363636363636363</v>
      </c>
      <c r="O13" s="38">
        <f t="shared" si="7"/>
        <v>0.125</v>
      </c>
      <c r="P13" s="91">
        <f t="shared" si="8"/>
        <v>1.375</v>
      </c>
      <c r="Q13" s="22"/>
    </row>
    <row r="14" spans="1:17" ht="17.25" customHeight="1" thickBot="1" x14ac:dyDescent="0.25">
      <c r="A14" s="125" t="s">
        <v>106</v>
      </c>
      <c r="B14" s="93" t="s">
        <v>23</v>
      </c>
      <c r="C14" s="89">
        <f>'Annual Standard Rates'!C14/4</f>
        <v>587.75</v>
      </c>
      <c r="D14" s="71">
        <f t="shared" si="0"/>
        <v>53.43181818181818</v>
      </c>
      <c r="E14" s="83">
        <f t="shared" si="1"/>
        <v>58.775000000000006</v>
      </c>
      <c r="F14" s="95">
        <f t="shared" si="2"/>
        <v>646.52499999999998</v>
      </c>
      <c r="G14" s="107" t="s">
        <v>24</v>
      </c>
      <c r="H14" s="89">
        <f>'Annual Standard Rates'!H14/4</f>
        <v>351.75</v>
      </c>
      <c r="I14" s="71">
        <f t="shared" si="3"/>
        <v>31.977272727272727</v>
      </c>
      <c r="J14" s="83">
        <f t="shared" si="4"/>
        <v>35.175000000000004</v>
      </c>
      <c r="K14" s="95">
        <f t="shared" si="5"/>
        <v>386.92500000000001</v>
      </c>
      <c r="L14" s="107" t="s">
        <v>25</v>
      </c>
      <c r="M14" s="70">
        <f>'Annual Standard Rates'!M14/4</f>
        <v>116.25</v>
      </c>
      <c r="N14" s="71">
        <f t="shared" si="6"/>
        <v>10.568181818181818</v>
      </c>
      <c r="O14" s="83">
        <f t="shared" si="7"/>
        <v>11.625</v>
      </c>
      <c r="P14" s="95">
        <f t="shared" si="8"/>
        <v>127.875</v>
      </c>
      <c r="Q14" s="22"/>
    </row>
    <row r="15" spans="1:17" ht="41.25" customHeight="1" x14ac:dyDescent="0.2">
      <c r="A15" s="126" t="s">
        <v>109</v>
      </c>
      <c r="B15" s="154" t="s">
        <v>26</v>
      </c>
      <c r="C15" s="144">
        <f>'Annual Standard Rates'!C15/4</f>
        <v>116.25</v>
      </c>
      <c r="D15" s="136">
        <f t="shared" si="0"/>
        <v>10.568181818181818</v>
      </c>
      <c r="E15" s="145">
        <f t="shared" si="1"/>
        <v>11.625</v>
      </c>
      <c r="F15" s="146">
        <f t="shared" si="2"/>
        <v>127.875</v>
      </c>
      <c r="G15" s="163" t="s">
        <v>27</v>
      </c>
      <c r="H15" s="144">
        <f>'Annual Standard Rates'!H15/4</f>
        <v>88</v>
      </c>
      <c r="I15" s="136">
        <f t="shared" si="3"/>
        <v>8</v>
      </c>
      <c r="J15" s="145">
        <f t="shared" si="4"/>
        <v>8.8000000000000007</v>
      </c>
      <c r="K15" s="165">
        <f t="shared" si="5"/>
        <v>96.8</v>
      </c>
      <c r="L15" s="163" t="s">
        <v>28</v>
      </c>
      <c r="M15" s="135">
        <f>'Annual Standard Rates'!M15/4</f>
        <v>61</v>
      </c>
      <c r="N15" s="136">
        <f t="shared" si="6"/>
        <v>5.5454545454545459</v>
      </c>
      <c r="O15" s="145">
        <f t="shared" si="7"/>
        <v>6.1000000000000005</v>
      </c>
      <c r="P15" s="165">
        <f t="shared" si="8"/>
        <v>67.099999999999994</v>
      </c>
      <c r="Q15" s="22"/>
    </row>
    <row r="16" spans="1:17" ht="17.25" customHeight="1" x14ac:dyDescent="0.2">
      <c r="A16" s="54" t="s">
        <v>107</v>
      </c>
      <c r="B16" s="50" t="s">
        <v>29</v>
      </c>
      <c r="C16" s="38">
        <f>'Annual Standard Rates'!C16/4</f>
        <v>169.25</v>
      </c>
      <c r="D16" s="36">
        <f t="shared" si="0"/>
        <v>15.386363636363637</v>
      </c>
      <c r="E16" s="38">
        <f t="shared" si="1"/>
        <v>16.925000000000001</v>
      </c>
      <c r="F16" s="91">
        <f t="shared" si="2"/>
        <v>186.17500000000001</v>
      </c>
      <c r="G16" s="106" t="s">
        <v>30</v>
      </c>
      <c r="H16" s="38">
        <f>'Annual Standard Rates'!H16/4</f>
        <v>148</v>
      </c>
      <c r="I16" s="36">
        <f t="shared" si="3"/>
        <v>13.454545454545455</v>
      </c>
      <c r="J16" s="38">
        <f t="shared" si="4"/>
        <v>14.8</v>
      </c>
      <c r="K16" s="91">
        <f t="shared" si="5"/>
        <v>162.80000000000001</v>
      </c>
      <c r="L16" s="106" t="s">
        <v>31</v>
      </c>
      <c r="M16" s="35">
        <f>'Annual Standard Rates'!M16/4</f>
        <v>127</v>
      </c>
      <c r="N16" s="36">
        <f t="shared" si="6"/>
        <v>11.545454545454545</v>
      </c>
      <c r="O16" s="38">
        <f t="shared" si="7"/>
        <v>12.700000000000001</v>
      </c>
      <c r="P16" s="91">
        <f t="shared" si="8"/>
        <v>139.69999999999999</v>
      </c>
      <c r="Q16" s="22"/>
    </row>
    <row r="17" spans="1:17" ht="17.25" customHeight="1" x14ac:dyDescent="0.2">
      <c r="A17" s="53" t="s">
        <v>100</v>
      </c>
      <c r="B17" s="49" t="s">
        <v>32</v>
      </c>
      <c r="C17" s="9">
        <f>'Annual Standard Rates'!C17/4</f>
        <v>469.75</v>
      </c>
      <c r="D17" s="16">
        <f t="shared" si="0"/>
        <v>42.704545454545453</v>
      </c>
      <c r="E17" s="5">
        <f t="shared" si="1"/>
        <v>46.975000000000001</v>
      </c>
      <c r="F17" s="94">
        <f t="shared" si="2"/>
        <v>516.72500000000002</v>
      </c>
      <c r="G17" s="105" t="s">
        <v>33</v>
      </c>
      <c r="H17" s="9">
        <f>'Annual Standard Rates'!H17/4</f>
        <v>375.25</v>
      </c>
      <c r="I17" s="16">
        <f t="shared" si="3"/>
        <v>34.113636363636367</v>
      </c>
      <c r="J17" s="5">
        <f t="shared" si="4"/>
        <v>37.524999999999999</v>
      </c>
      <c r="K17" s="94">
        <f t="shared" si="5"/>
        <v>412.77499999999998</v>
      </c>
      <c r="L17" s="105" t="s">
        <v>34</v>
      </c>
      <c r="M17" s="24">
        <f>'Annual Standard Rates'!M17/4</f>
        <v>282.75</v>
      </c>
      <c r="N17" s="16">
        <f t="shared" si="6"/>
        <v>25.704545454545453</v>
      </c>
      <c r="O17" s="5">
        <f t="shared" si="7"/>
        <v>28.275000000000002</v>
      </c>
      <c r="P17" s="94">
        <f t="shared" si="8"/>
        <v>311.02499999999998</v>
      </c>
      <c r="Q17" s="22"/>
    </row>
    <row r="18" spans="1:17" ht="29.25" customHeight="1" thickBot="1" x14ac:dyDescent="0.25">
      <c r="A18" s="171" t="s">
        <v>125</v>
      </c>
      <c r="B18" s="155" t="s">
        <v>35</v>
      </c>
      <c r="C18" s="148">
        <f>'Annual Standard Rates'!C18/4</f>
        <v>51.5</v>
      </c>
      <c r="D18" s="141">
        <f t="shared" si="0"/>
        <v>4.6818181818181817</v>
      </c>
      <c r="E18" s="148">
        <f t="shared" si="1"/>
        <v>5.15</v>
      </c>
      <c r="F18" s="153">
        <f t="shared" si="2"/>
        <v>56.65</v>
      </c>
      <c r="G18" s="164" t="s">
        <v>36</v>
      </c>
      <c r="H18" s="148">
        <f>'Annual Standard Rates'!H18/4</f>
        <v>42.75</v>
      </c>
      <c r="I18" s="141">
        <f t="shared" si="3"/>
        <v>3.8863636363636362</v>
      </c>
      <c r="J18" s="148">
        <f t="shared" si="4"/>
        <v>4.2750000000000004</v>
      </c>
      <c r="K18" s="153">
        <f t="shared" si="5"/>
        <v>47.024999999999999</v>
      </c>
      <c r="L18" s="164" t="s">
        <v>37</v>
      </c>
      <c r="M18" s="140">
        <f>'Annual Standard Rates'!M18/4</f>
        <v>35.25</v>
      </c>
      <c r="N18" s="141">
        <f t="shared" si="6"/>
        <v>3.2045454545454546</v>
      </c>
      <c r="O18" s="148">
        <f t="shared" si="7"/>
        <v>3.5250000000000004</v>
      </c>
      <c r="P18" s="153">
        <f t="shared" si="8"/>
        <v>38.774999999999999</v>
      </c>
      <c r="Q18" s="22"/>
    </row>
    <row r="19" spans="1:17" ht="51.75" customHeight="1" x14ac:dyDescent="0.2">
      <c r="A19" s="56" t="s">
        <v>111</v>
      </c>
      <c r="B19" s="49" t="s">
        <v>38</v>
      </c>
      <c r="C19" s="9">
        <f>'Annual Standard Rates'!C19/4</f>
        <v>19.25</v>
      </c>
      <c r="D19" s="16">
        <f t="shared" si="0"/>
        <v>1.75</v>
      </c>
      <c r="E19" s="5">
        <f t="shared" si="1"/>
        <v>1.925</v>
      </c>
      <c r="F19" s="94">
        <f t="shared" si="2"/>
        <v>21.175000000000001</v>
      </c>
      <c r="G19" s="105" t="s">
        <v>39</v>
      </c>
      <c r="H19" s="9">
        <f>'Annual Standard Rates'!H19/4</f>
        <v>19.25</v>
      </c>
      <c r="I19" s="16">
        <f t="shared" si="3"/>
        <v>1.75</v>
      </c>
      <c r="J19" s="5">
        <f t="shared" si="4"/>
        <v>1.925</v>
      </c>
      <c r="K19" s="94">
        <f t="shared" si="5"/>
        <v>21.175000000000001</v>
      </c>
      <c r="L19" s="105" t="s">
        <v>40</v>
      </c>
      <c r="M19" s="24">
        <f>'Annual Standard Rates'!M19/4</f>
        <v>19.25</v>
      </c>
      <c r="N19" s="16">
        <f t="shared" si="6"/>
        <v>1.75</v>
      </c>
      <c r="O19" s="5">
        <f t="shared" si="7"/>
        <v>1.925</v>
      </c>
      <c r="P19" s="94">
        <f t="shared" si="8"/>
        <v>21.175000000000001</v>
      </c>
      <c r="Q19" s="22"/>
    </row>
    <row r="20" spans="1:17" ht="17.25" customHeight="1" x14ac:dyDescent="0.2">
      <c r="A20" s="54" t="s">
        <v>114</v>
      </c>
      <c r="B20" s="50" t="s">
        <v>41</v>
      </c>
      <c r="C20" s="38">
        <f>'Annual Standard Rates'!C20/4</f>
        <v>76.75</v>
      </c>
      <c r="D20" s="36">
        <f t="shared" si="0"/>
        <v>6.9772727272727275</v>
      </c>
      <c r="E20" s="38">
        <f t="shared" si="1"/>
        <v>7.6750000000000007</v>
      </c>
      <c r="F20" s="78">
        <f t="shared" si="2"/>
        <v>84.424999999999997</v>
      </c>
      <c r="G20" s="106" t="s">
        <v>42</v>
      </c>
      <c r="H20" s="38">
        <f>'Annual Standard Rates'!H20/4</f>
        <v>67.25</v>
      </c>
      <c r="I20" s="36">
        <f t="shared" si="3"/>
        <v>6.1136363636363633</v>
      </c>
      <c r="J20" s="38">
        <f t="shared" si="4"/>
        <v>6.7250000000000005</v>
      </c>
      <c r="K20" s="91">
        <f t="shared" si="5"/>
        <v>73.974999999999994</v>
      </c>
      <c r="L20" s="106" t="s">
        <v>43</v>
      </c>
      <c r="M20" s="35">
        <f>'Annual Standard Rates'!M20/4</f>
        <v>58</v>
      </c>
      <c r="N20" s="36">
        <f t="shared" si="6"/>
        <v>5.2727272727272725</v>
      </c>
      <c r="O20" s="38">
        <f t="shared" si="7"/>
        <v>5.8000000000000007</v>
      </c>
      <c r="P20" s="91">
        <f t="shared" si="8"/>
        <v>63.8</v>
      </c>
      <c r="Q20" s="22"/>
    </row>
    <row r="21" spans="1:17" ht="17.25" customHeight="1" x14ac:dyDescent="0.2">
      <c r="A21" s="53" t="s">
        <v>112</v>
      </c>
      <c r="B21" s="49" t="s">
        <v>44</v>
      </c>
      <c r="C21" s="9">
        <f>'Annual Standard Rates'!C21/4</f>
        <v>102</v>
      </c>
      <c r="D21" s="16">
        <f t="shared" si="0"/>
        <v>9.2727272727272734</v>
      </c>
      <c r="E21" s="5">
        <f t="shared" si="1"/>
        <v>10.200000000000001</v>
      </c>
      <c r="F21" s="94">
        <f t="shared" si="2"/>
        <v>112.2</v>
      </c>
      <c r="G21" s="105" t="s">
        <v>45</v>
      </c>
      <c r="H21" s="9">
        <f>'Annual Standard Rates'!H21/4</f>
        <v>91.25</v>
      </c>
      <c r="I21" s="16">
        <f t="shared" si="3"/>
        <v>8.295454545454545</v>
      </c>
      <c r="J21" s="5">
        <f t="shared" si="4"/>
        <v>9.125</v>
      </c>
      <c r="K21" s="94">
        <f t="shared" si="5"/>
        <v>100.375</v>
      </c>
      <c r="L21" s="105" t="s">
        <v>46</v>
      </c>
      <c r="M21" s="24">
        <f>'Annual Standard Rates'!M21/4</f>
        <v>81.25</v>
      </c>
      <c r="N21" s="16">
        <f t="shared" si="6"/>
        <v>7.3863636363636367</v>
      </c>
      <c r="O21" s="5">
        <f t="shared" si="7"/>
        <v>8.125</v>
      </c>
      <c r="P21" s="94">
        <f t="shared" si="8"/>
        <v>89.375</v>
      </c>
      <c r="Q21" s="22"/>
    </row>
    <row r="22" spans="1:17" ht="17.25" customHeight="1" x14ac:dyDescent="0.2">
      <c r="A22" s="54" t="s">
        <v>113</v>
      </c>
      <c r="B22" s="50" t="s">
        <v>47</v>
      </c>
      <c r="C22" s="38">
        <f>'Annual Standard Rates'!C22/4</f>
        <v>138.75</v>
      </c>
      <c r="D22" s="36">
        <f t="shared" si="0"/>
        <v>12.613636363636363</v>
      </c>
      <c r="E22" s="38">
        <f t="shared" si="1"/>
        <v>13.875</v>
      </c>
      <c r="F22" s="91">
        <f t="shared" si="2"/>
        <v>152.625</v>
      </c>
      <c r="G22" s="106" t="s">
        <v>48</v>
      </c>
      <c r="H22" s="38">
        <f>'Annual Standard Rates'!H22/4</f>
        <v>123.75</v>
      </c>
      <c r="I22" s="36">
        <f t="shared" si="3"/>
        <v>11.25</v>
      </c>
      <c r="J22" s="38">
        <f t="shared" si="4"/>
        <v>12.375</v>
      </c>
      <c r="K22" s="91">
        <f t="shared" si="5"/>
        <v>136.125</v>
      </c>
      <c r="L22" s="106" t="s">
        <v>49</v>
      </c>
      <c r="M22" s="35">
        <f>'Annual Standard Rates'!M22/4</f>
        <v>108.25</v>
      </c>
      <c r="N22" s="36">
        <f t="shared" si="6"/>
        <v>9.8409090909090917</v>
      </c>
      <c r="O22" s="38">
        <f t="shared" si="7"/>
        <v>10.825000000000001</v>
      </c>
      <c r="P22" s="91">
        <f t="shared" si="8"/>
        <v>119.075</v>
      </c>
      <c r="Q22" s="22"/>
    </row>
    <row r="23" spans="1:17" ht="33.75" customHeight="1" x14ac:dyDescent="0.2">
      <c r="A23" s="55" t="s">
        <v>139</v>
      </c>
      <c r="B23" s="49" t="s">
        <v>50</v>
      </c>
      <c r="C23" s="9">
        <f>'Annual Standard Rates'!C23/4</f>
        <v>85.5</v>
      </c>
      <c r="D23" s="16">
        <f t="shared" si="0"/>
        <v>7.7727272727272725</v>
      </c>
      <c r="E23" s="5">
        <f t="shared" si="1"/>
        <v>8.5500000000000007</v>
      </c>
      <c r="F23" s="94">
        <f t="shared" si="2"/>
        <v>94.05</v>
      </c>
      <c r="G23" s="105" t="s">
        <v>51</v>
      </c>
      <c r="H23" s="9">
        <f>'Annual Standard Rates'!H23/4</f>
        <v>74.75</v>
      </c>
      <c r="I23" s="16">
        <f t="shared" si="3"/>
        <v>6.7954545454545459</v>
      </c>
      <c r="J23" s="5">
        <f t="shared" si="4"/>
        <v>7.4750000000000005</v>
      </c>
      <c r="K23" s="94">
        <f t="shared" si="5"/>
        <v>82.224999999999994</v>
      </c>
      <c r="L23" s="105" t="s">
        <v>52</v>
      </c>
      <c r="M23" s="24">
        <f>'Annual Standard Rates'!M23/4</f>
        <v>64.75</v>
      </c>
      <c r="N23" s="16">
        <f t="shared" si="6"/>
        <v>5.8863636363636367</v>
      </c>
      <c r="O23" s="5">
        <f t="shared" si="7"/>
        <v>6.4750000000000005</v>
      </c>
      <c r="P23" s="94">
        <f t="shared" si="8"/>
        <v>71.224999999999994</v>
      </c>
      <c r="Q23" s="22"/>
    </row>
    <row r="24" spans="1:17" ht="17.25" customHeight="1" thickBot="1" x14ac:dyDescent="0.25">
      <c r="A24" s="127" t="s">
        <v>115</v>
      </c>
      <c r="B24" s="155" t="s">
        <v>53</v>
      </c>
      <c r="C24" s="148">
        <f>'Annual Standard Rates'!C24/4</f>
        <v>122.25</v>
      </c>
      <c r="D24" s="141">
        <f t="shared" si="0"/>
        <v>11.113636363636363</v>
      </c>
      <c r="E24" s="148">
        <f t="shared" si="1"/>
        <v>12.225000000000001</v>
      </c>
      <c r="F24" s="153">
        <f t="shared" si="2"/>
        <v>134.47499999999999</v>
      </c>
      <c r="G24" s="164" t="s">
        <v>54</v>
      </c>
      <c r="H24" s="148">
        <f>'Annual Standard Rates'!H24/4</f>
        <v>107.25</v>
      </c>
      <c r="I24" s="141">
        <f t="shared" si="3"/>
        <v>9.75</v>
      </c>
      <c r="J24" s="148">
        <f t="shared" si="4"/>
        <v>10.725000000000001</v>
      </c>
      <c r="K24" s="153">
        <f t="shared" si="5"/>
        <v>117.97499999999999</v>
      </c>
      <c r="L24" s="164" t="s">
        <v>55</v>
      </c>
      <c r="M24" s="140">
        <f>'Annual Standard Rates'!M24/4</f>
        <v>91.75</v>
      </c>
      <c r="N24" s="141">
        <f t="shared" si="6"/>
        <v>8.3409090909090917</v>
      </c>
      <c r="O24" s="148">
        <f t="shared" si="7"/>
        <v>9.1750000000000007</v>
      </c>
      <c r="P24" s="153">
        <f t="shared" si="8"/>
        <v>100.925</v>
      </c>
      <c r="Q24" s="22"/>
    </row>
    <row r="25" spans="1:17" ht="39" customHeight="1" x14ac:dyDescent="0.2">
      <c r="A25" s="128" t="s">
        <v>110</v>
      </c>
      <c r="B25" s="154" t="s">
        <v>56</v>
      </c>
      <c r="C25" s="144">
        <f>'Annual Standard Rates'!C25/4</f>
        <v>87.75</v>
      </c>
      <c r="D25" s="136">
        <f t="shared" si="0"/>
        <v>7.9772727272727275</v>
      </c>
      <c r="E25" s="145">
        <f t="shared" si="1"/>
        <v>8.7750000000000004</v>
      </c>
      <c r="F25" s="165">
        <f t="shared" si="2"/>
        <v>96.525000000000006</v>
      </c>
      <c r="G25" s="163" t="s">
        <v>57</v>
      </c>
      <c r="H25" s="144">
        <f>'Annual Standard Rates'!H25/4</f>
        <v>69.5</v>
      </c>
      <c r="I25" s="136">
        <f t="shared" si="3"/>
        <v>6.3181818181818183</v>
      </c>
      <c r="J25" s="145">
        <f t="shared" si="4"/>
        <v>6.95</v>
      </c>
      <c r="K25" s="165">
        <f t="shared" si="5"/>
        <v>76.45</v>
      </c>
      <c r="L25" s="163" t="s">
        <v>58</v>
      </c>
      <c r="M25" s="135">
        <f>'Annual Standard Rates'!M25/4</f>
        <v>22</v>
      </c>
      <c r="N25" s="136">
        <f t="shared" si="6"/>
        <v>2</v>
      </c>
      <c r="O25" s="145">
        <f t="shared" si="7"/>
        <v>2.2000000000000002</v>
      </c>
      <c r="P25" s="165">
        <f t="shared" si="8"/>
        <v>24.2</v>
      </c>
      <c r="Q25" s="22"/>
    </row>
    <row r="26" spans="1:17" ht="32.25" customHeight="1" x14ac:dyDescent="0.2">
      <c r="A26" s="57" t="s">
        <v>136</v>
      </c>
      <c r="B26" s="50" t="s">
        <v>59</v>
      </c>
      <c r="C26" s="38">
        <f>'Annual Standard Rates'!C26/4</f>
        <v>19.25</v>
      </c>
      <c r="D26" s="36">
        <f t="shared" si="0"/>
        <v>1.75</v>
      </c>
      <c r="E26" s="38">
        <f t="shared" si="1"/>
        <v>1.925</v>
      </c>
      <c r="F26" s="91">
        <f t="shared" si="2"/>
        <v>21.175000000000001</v>
      </c>
      <c r="G26" s="106" t="s">
        <v>60</v>
      </c>
      <c r="H26" s="38">
        <f>'Annual Standard Rates'!H26/4</f>
        <v>19.25</v>
      </c>
      <c r="I26" s="36">
        <f t="shared" si="3"/>
        <v>1.75</v>
      </c>
      <c r="J26" s="38">
        <f t="shared" si="4"/>
        <v>1.925</v>
      </c>
      <c r="K26" s="91">
        <f t="shared" si="5"/>
        <v>21.175000000000001</v>
      </c>
      <c r="L26" s="106" t="s">
        <v>61</v>
      </c>
      <c r="M26" s="35">
        <f>'Annual Standard Rates'!M26/4</f>
        <v>19.25</v>
      </c>
      <c r="N26" s="36">
        <f t="shared" si="6"/>
        <v>1.75</v>
      </c>
      <c r="O26" s="38">
        <f t="shared" si="7"/>
        <v>1.925</v>
      </c>
      <c r="P26" s="91">
        <f t="shared" si="8"/>
        <v>21.175000000000001</v>
      </c>
      <c r="Q26" s="22"/>
    </row>
    <row r="27" spans="1:17" ht="15.75" customHeight="1" x14ac:dyDescent="0.2">
      <c r="A27" s="58" t="s">
        <v>116</v>
      </c>
      <c r="B27" s="49" t="s">
        <v>62</v>
      </c>
      <c r="C27" s="9">
        <f>'Annual Standard Rates'!C27/4</f>
        <v>16.25</v>
      </c>
      <c r="D27" s="16">
        <f t="shared" si="0"/>
        <v>1.4772727272727273</v>
      </c>
      <c r="E27" s="5">
        <f t="shared" si="1"/>
        <v>1.625</v>
      </c>
      <c r="F27" s="94">
        <f t="shared" si="2"/>
        <v>17.875</v>
      </c>
      <c r="G27" s="105" t="s">
        <v>63</v>
      </c>
      <c r="H27" s="9">
        <f>'Annual Standard Rates'!H27/4</f>
        <v>16.25</v>
      </c>
      <c r="I27" s="16">
        <f t="shared" si="3"/>
        <v>1.4772727272727273</v>
      </c>
      <c r="J27" s="5">
        <f t="shared" si="4"/>
        <v>1.625</v>
      </c>
      <c r="K27" s="94">
        <f t="shared" si="5"/>
        <v>17.875</v>
      </c>
      <c r="L27" s="105" t="s">
        <v>64</v>
      </c>
      <c r="M27" s="24">
        <f>'Annual Standard Rates'!M27/4</f>
        <v>16.25</v>
      </c>
      <c r="N27" s="16">
        <f t="shared" si="6"/>
        <v>1.4772727272727273</v>
      </c>
      <c r="O27" s="5">
        <f t="shared" si="7"/>
        <v>1.625</v>
      </c>
      <c r="P27" s="94">
        <f t="shared" si="8"/>
        <v>17.875</v>
      </c>
      <c r="Q27" s="22"/>
    </row>
    <row r="28" spans="1:17" ht="15.75" customHeight="1" x14ac:dyDescent="0.2">
      <c r="A28" s="59" t="s">
        <v>117</v>
      </c>
      <c r="B28" s="50" t="s">
        <v>65</v>
      </c>
      <c r="C28" s="38">
        <f>'Annual Standard Rates'!C28/4</f>
        <v>11.5</v>
      </c>
      <c r="D28" s="36">
        <f t="shared" si="0"/>
        <v>1.0454545454545454</v>
      </c>
      <c r="E28" s="38">
        <f t="shared" si="1"/>
        <v>1.1500000000000001</v>
      </c>
      <c r="F28" s="91">
        <f t="shared" si="2"/>
        <v>12.65</v>
      </c>
      <c r="G28" s="106" t="s">
        <v>66</v>
      </c>
      <c r="H28" s="38">
        <f>'Annual Standard Rates'!H28/4</f>
        <v>11.5</v>
      </c>
      <c r="I28" s="36">
        <f t="shared" si="3"/>
        <v>1.0454545454545454</v>
      </c>
      <c r="J28" s="38">
        <f t="shared" si="4"/>
        <v>1.1500000000000001</v>
      </c>
      <c r="K28" s="91">
        <f t="shared" si="5"/>
        <v>12.65</v>
      </c>
      <c r="L28" s="106" t="s">
        <v>67</v>
      </c>
      <c r="M28" s="35">
        <f>'Annual Standard Rates'!M28/4</f>
        <v>11.5</v>
      </c>
      <c r="N28" s="36">
        <f t="shared" si="6"/>
        <v>1.0454545454545454</v>
      </c>
      <c r="O28" s="38">
        <f t="shared" si="7"/>
        <v>1.1500000000000001</v>
      </c>
      <c r="P28" s="91">
        <f t="shared" si="8"/>
        <v>12.65</v>
      </c>
      <c r="Q28" s="22"/>
    </row>
    <row r="29" spans="1:17" ht="15.75" customHeight="1" thickBot="1" x14ac:dyDescent="0.25">
      <c r="A29" s="129" t="s">
        <v>118</v>
      </c>
      <c r="B29" s="93" t="s">
        <v>68</v>
      </c>
      <c r="C29" s="89">
        <f>'Annual Standard Rates'!C29/4</f>
        <v>22.5</v>
      </c>
      <c r="D29" s="71">
        <f t="shared" si="0"/>
        <v>2.0454545454545454</v>
      </c>
      <c r="E29" s="83">
        <f t="shared" si="1"/>
        <v>2.25</v>
      </c>
      <c r="F29" s="95">
        <f t="shared" si="2"/>
        <v>24.75</v>
      </c>
      <c r="G29" s="107" t="s">
        <v>69</v>
      </c>
      <c r="H29" s="89">
        <f>'Annual Standard Rates'!H29/4</f>
        <v>22.5</v>
      </c>
      <c r="I29" s="71">
        <f t="shared" si="3"/>
        <v>2.0454545454545454</v>
      </c>
      <c r="J29" s="83">
        <f t="shared" si="4"/>
        <v>2.25</v>
      </c>
      <c r="K29" s="95">
        <f t="shared" si="5"/>
        <v>24.75</v>
      </c>
      <c r="L29" s="107" t="s">
        <v>70</v>
      </c>
      <c r="M29" s="70">
        <f>'Annual Standard Rates'!M29/4</f>
        <v>22.5</v>
      </c>
      <c r="N29" s="71">
        <f t="shared" si="6"/>
        <v>2.0454545454545454</v>
      </c>
      <c r="O29" s="83">
        <f t="shared" si="7"/>
        <v>2.25</v>
      </c>
      <c r="P29" s="95">
        <f t="shared" si="8"/>
        <v>24.75</v>
      </c>
      <c r="Q29" s="22"/>
    </row>
    <row r="30" spans="1:17" ht="48" customHeight="1" x14ac:dyDescent="0.2">
      <c r="A30" s="128" t="s">
        <v>119</v>
      </c>
      <c r="B30" s="154" t="s">
        <v>71</v>
      </c>
      <c r="C30" s="144">
        <f>'Annual Standard Rates'!C30/4</f>
        <v>293</v>
      </c>
      <c r="D30" s="136">
        <f t="shared" si="0"/>
        <v>26.636363636363637</v>
      </c>
      <c r="E30" s="145">
        <f t="shared" si="1"/>
        <v>29.3</v>
      </c>
      <c r="F30" s="165">
        <f t="shared" si="2"/>
        <v>322.3</v>
      </c>
      <c r="G30" s="163" t="s">
        <v>72</v>
      </c>
      <c r="H30" s="144">
        <f>'Annual Standard Rates'!H30/4</f>
        <v>293</v>
      </c>
      <c r="I30" s="136">
        <f t="shared" si="3"/>
        <v>26.636363636363637</v>
      </c>
      <c r="J30" s="145">
        <f t="shared" si="4"/>
        <v>29.3</v>
      </c>
      <c r="K30" s="165">
        <f t="shared" si="5"/>
        <v>322.3</v>
      </c>
      <c r="L30" s="163" t="s">
        <v>73</v>
      </c>
      <c r="M30" s="135">
        <f>'Annual Standard Rates'!M30/4</f>
        <v>293</v>
      </c>
      <c r="N30" s="136">
        <f t="shared" si="6"/>
        <v>26.636363636363637</v>
      </c>
      <c r="O30" s="145">
        <f t="shared" si="7"/>
        <v>29.3</v>
      </c>
      <c r="P30" s="165">
        <f t="shared" si="8"/>
        <v>322.3</v>
      </c>
      <c r="Q30" s="22"/>
    </row>
    <row r="31" spans="1:17" ht="27.75" customHeight="1" x14ac:dyDescent="0.2">
      <c r="A31" s="60" t="s">
        <v>120</v>
      </c>
      <c r="B31" s="50" t="s">
        <v>74</v>
      </c>
      <c r="C31" s="38">
        <f>'Annual Standard Rates'!C31/4</f>
        <v>46.75</v>
      </c>
      <c r="D31" s="36">
        <f t="shared" si="0"/>
        <v>4.25</v>
      </c>
      <c r="E31" s="38">
        <f t="shared" si="1"/>
        <v>4.6749999999999998</v>
      </c>
      <c r="F31" s="91">
        <f t="shared" si="2"/>
        <v>51.424999999999997</v>
      </c>
      <c r="G31" s="106" t="s">
        <v>75</v>
      </c>
      <c r="H31" s="38">
        <f>'Annual Standard Rates'!H31/4</f>
        <v>46.75</v>
      </c>
      <c r="I31" s="36">
        <f t="shared" si="3"/>
        <v>4.25</v>
      </c>
      <c r="J31" s="38">
        <f t="shared" si="4"/>
        <v>4.6749999999999998</v>
      </c>
      <c r="K31" s="91">
        <f t="shared" si="5"/>
        <v>51.424999999999997</v>
      </c>
      <c r="L31" s="106" t="s">
        <v>76</v>
      </c>
      <c r="M31" s="35">
        <f>'Annual Standard Rates'!M31/4</f>
        <v>46.75</v>
      </c>
      <c r="N31" s="36">
        <f t="shared" si="6"/>
        <v>4.25</v>
      </c>
      <c r="O31" s="38">
        <f t="shared" si="7"/>
        <v>4.6749999999999998</v>
      </c>
      <c r="P31" s="91">
        <f t="shared" si="8"/>
        <v>51.424999999999997</v>
      </c>
      <c r="Q31" s="22"/>
    </row>
    <row r="32" spans="1:17" ht="27" customHeight="1" x14ac:dyDescent="0.2">
      <c r="A32" s="51" t="s">
        <v>94</v>
      </c>
      <c r="B32" s="49" t="s">
        <v>77</v>
      </c>
      <c r="C32" s="9">
        <f>'Annual Standard Rates'!C32/4</f>
        <v>411</v>
      </c>
      <c r="D32" s="16">
        <f t="shared" si="0"/>
        <v>37.363636363636367</v>
      </c>
      <c r="E32" s="5">
        <f t="shared" si="1"/>
        <v>41.1</v>
      </c>
      <c r="F32" s="94">
        <f t="shared" si="2"/>
        <v>452.1</v>
      </c>
      <c r="G32" s="105" t="s">
        <v>78</v>
      </c>
      <c r="H32" s="9">
        <f>'Annual Standard Rates'!H32/4</f>
        <v>411</v>
      </c>
      <c r="I32" s="16">
        <f t="shared" si="3"/>
        <v>37.363636363636367</v>
      </c>
      <c r="J32" s="5">
        <f t="shared" si="4"/>
        <v>41.1</v>
      </c>
      <c r="K32" s="94">
        <f t="shared" si="5"/>
        <v>452.1</v>
      </c>
      <c r="L32" s="105" t="s">
        <v>79</v>
      </c>
      <c r="M32" s="24">
        <f>'Annual Standard Rates'!M32/4</f>
        <v>411</v>
      </c>
      <c r="N32" s="16">
        <f t="shared" si="6"/>
        <v>37.363636363636367</v>
      </c>
      <c r="O32" s="5">
        <f t="shared" si="7"/>
        <v>41.1</v>
      </c>
      <c r="P32" s="94">
        <f t="shared" si="8"/>
        <v>452.1</v>
      </c>
      <c r="Q32" s="22"/>
    </row>
    <row r="33" spans="1:17" ht="17.25" customHeight="1" x14ac:dyDescent="0.2">
      <c r="A33" s="59" t="s">
        <v>121</v>
      </c>
      <c r="B33" s="50" t="s">
        <v>80</v>
      </c>
      <c r="C33" s="38">
        <f>'Annual Standard Rates'!C33/4</f>
        <v>116.25</v>
      </c>
      <c r="D33" s="36">
        <f t="shared" si="0"/>
        <v>10.568181818181818</v>
      </c>
      <c r="E33" s="38">
        <f t="shared" si="1"/>
        <v>11.625</v>
      </c>
      <c r="F33" s="91">
        <f t="shared" si="2"/>
        <v>127.875</v>
      </c>
      <c r="G33" s="106" t="s">
        <v>81</v>
      </c>
      <c r="H33" s="38">
        <f>'Annual Standard Rates'!H33/4</f>
        <v>116.25</v>
      </c>
      <c r="I33" s="36">
        <f t="shared" si="3"/>
        <v>10.568181818181818</v>
      </c>
      <c r="J33" s="38">
        <f t="shared" si="4"/>
        <v>11.625</v>
      </c>
      <c r="K33" s="91">
        <f t="shared" si="5"/>
        <v>127.875</v>
      </c>
      <c r="L33" s="106" t="s">
        <v>82</v>
      </c>
      <c r="M33" s="35">
        <f>'Annual Standard Rates'!M33/4</f>
        <v>116.25</v>
      </c>
      <c r="N33" s="36">
        <f t="shared" si="6"/>
        <v>10.568181818181818</v>
      </c>
      <c r="O33" s="38">
        <f t="shared" si="7"/>
        <v>11.625</v>
      </c>
      <c r="P33" s="91">
        <f t="shared" si="8"/>
        <v>127.875</v>
      </c>
      <c r="Q33" s="22"/>
    </row>
    <row r="34" spans="1:17" ht="39.75" customHeight="1" x14ac:dyDescent="0.2">
      <c r="A34" s="51" t="s">
        <v>124</v>
      </c>
      <c r="B34" s="49" t="s">
        <v>83</v>
      </c>
      <c r="C34" s="9">
        <f>'Annual Standard Rates'!C34/4</f>
        <v>76</v>
      </c>
      <c r="D34" s="16">
        <f t="shared" si="0"/>
        <v>6.9090909090909092</v>
      </c>
      <c r="E34" s="5">
        <f t="shared" si="1"/>
        <v>7.6000000000000005</v>
      </c>
      <c r="F34" s="94">
        <f t="shared" si="2"/>
        <v>83.6</v>
      </c>
      <c r="G34" s="105" t="s">
        <v>84</v>
      </c>
      <c r="H34" s="9">
        <f>'Annual Standard Rates'!H34/4</f>
        <v>57</v>
      </c>
      <c r="I34" s="16">
        <f t="shared" si="3"/>
        <v>5.1818181818181817</v>
      </c>
      <c r="J34" s="5">
        <f t="shared" si="4"/>
        <v>5.7</v>
      </c>
      <c r="K34" s="94">
        <f t="shared" si="5"/>
        <v>62.7</v>
      </c>
      <c r="L34" s="105" t="s">
        <v>85</v>
      </c>
      <c r="M34" s="24">
        <f>'Annual Standard Rates'!M34/4</f>
        <v>37.5</v>
      </c>
      <c r="N34" s="16">
        <f t="shared" si="6"/>
        <v>3.4090909090909092</v>
      </c>
      <c r="O34" s="5">
        <f t="shared" si="7"/>
        <v>3.75</v>
      </c>
      <c r="P34" s="94">
        <f t="shared" si="8"/>
        <v>41.25</v>
      </c>
      <c r="Q34" s="22"/>
    </row>
    <row r="35" spans="1:17" ht="17.25" customHeight="1" x14ac:dyDescent="0.2">
      <c r="A35" s="59" t="s">
        <v>122</v>
      </c>
      <c r="B35" s="50" t="s">
        <v>86</v>
      </c>
      <c r="C35" s="38">
        <f>'Annual Standard Rates'!C35/4</f>
        <v>216.75</v>
      </c>
      <c r="D35" s="36">
        <f t="shared" si="0"/>
        <v>19.704545454545453</v>
      </c>
      <c r="E35" s="38">
        <f t="shared" si="1"/>
        <v>21.675000000000001</v>
      </c>
      <c r="F35" s="91">
        <f t="shared" si="2"/>
        <v>238.42500000000001</v>
      </c>
      <c r="G35" s="106" t="s">
        <v>87</v>
      </c>
      <c r="H35" s="38">
        <f>'Annual Standard Rates'!H35/4</f>
        <v>162.25</v>
      </c>
      <c r="I35" s="36">
        <f t="shared" si="3"/>
        <v>14.75</v>
      </c>
      <c r="J35" s="38">
        <f t="shared" si="4"/>
        <v>16.225000000000001</v>
      </c>
      <c r="K35" s="91">
        <f t="shared" si="5"/>
        <v>178.47499999999999</v>
      </c>
      <c r="L35" s="106" t="s">
        <v>88</v>
      </c>
      <c r="M35" s="35">
        <f>'Annual Standard Rates'!M35/4</f>
        <v>108.5</v>
      </c>
      <c r="N35" s="36">
        <f t="shared" si="6"/>
        <v>9.8636363636363633</v>
      </c>
      <c r="O35" s="38">
        <f t="shared" si="7"/>
        <v>10.850000000000001</v>
      </c>
      <c r="P35" s="91">
        <f t="shared" si="8"/>
        <v>119.35</v>
      </c>
      <c r="Q35" s="22"/>
    </row>
    <row r="36" spans="1:17" ht="17.25" customHeight="1" thickBot="1" x14ac:dyDescent="0.25">
      <c r="A36" s="61" t="s">
        <v>123</v>
      </c>
      <c r="B36" s="93" t="s">
        <v>89</v>
      </c>
      <c r="C36" s="89">
        <f>'Annual Standard Rates'!C36/4</f>
        <v>184</v>
      </c>
      <c r="D36" s="71">
        <f t="shared" si="0"/>
        <v>16.727272727272727</v>
      </c>
      <c r="E36" s="83">
        <f t="shared" si="1"/>
        <v>18.400000000000002</v>
      </c>
      <c r="F36" s="95">
        <f t="shared" si="2"/>
        <v>202.4</v>
      </c>
      <c r="G36" s="107" t="s">
        <v>90</v>
      </c>
      <c r="H36" s="89">
        <f>'Annual Standard Rates'!H36/4</f>
        <v>154.25</v>
      </c>
      <c r="I36" s="71">
        <f t="shared" si="3"/>
        <v>14.022727272727273</v>
      </c>
      <c r="J36" s="83">
        <f t="shared" si="4"/>
        <v>15.425000000000001</v>
      </c>
      <c r="K36" s="95">
        <f t="shared" si="5"/>
        <v>169.67500000000001</v>
      </c>
      <c r="L36" s="107" t="s">
        <v>91</v>
      </c>
      <c r="M36" s="70">
        <f>'Annual Standard Rates'!M36/4</f>
        <v>133</v>
      </c>
      <c r="N36" s="71">
        <f t="shared" si="6"/>
        <v>12.090909090909092</v>
      </c>
      <c r="O36" s="83">
        <f t="shared" si="7"/>
        <v>13.3</v>
      </c>
      <c r="P36" s="95">
        <f t="shared" si="8"/>
        <v>146.30000000000001</v>
      </c>
      <c r="Q36" s="22"/>
    </row>
    <row r="37" spans="1:17" x14ac:dyDescent="0.2">
      <c r="M37" s="4"/>
      <c r="Q37" s="22"/>
    </row>
    <row r="50" spans="1:16" ht="15.75" x14ac:dyDescent="0.25">
      <c r="A50" s="6"/>
      <c r="C50" s="3"/>
      <c r="D50" s="15"/>
      <c r="E50" s="3"/>
      <c r="F50" s="3"/>
      <c r="G50" s="3"/>
      <c r="H50" s="3"/>
      <c r="I50" s="15"/>
      <c r="J50" s="3"/>
      <c r="K50" s="3"/>
      <c r="L50" s="3"/>
      <c r="M50" s="8"/>
      <c r="N50" s="18"/>
      <c r="O50" s="7"/>
      <c r="P50" s="7"/>
    </row>
    <row r="121" spans="1:16" x14ac:dyDescent="0.2">
      <c r="A121" s="2"/>
      <c r="B121" s="45"/>
      <c r="C121" s="8"/>
      <c r="D121" s="18"/>
      <c r="E121" s="9"/>
      <c r="F121" s="10"/>
      <c r="G121" s="12"/>
      <c r="H121" s="8"/>
      <c r="I121" s="18"/>
      <c r="J121" s="9"/>
      <c r="K121" s="10"/>
      <c r="L121" s="12"/>
      <c r="M121" s="8"/>
      <c r="N121" s="18"/>
      <c r="O121" s="9"/>
      <c r="P121" s="10"/>
    </row>
    <row r="122" spans="1:16" x14ac:dyDescent="0.2">
      <c r="A122" s="2"/>
      <c r="B122" s="45"/>
      <c r="C122" s="8"/>
      <c r="D122" s="18"/>
      <c r="E122" s="9"/>
      <c r="F122" s="10"/>
      <c r="G122" s="12"/>
      <c r="H122" s="8"/>
      <c r="I122" s="18"/>
      <c r="J122" s="9"/>
      <c r="K122" s="10"/>
      <c r="L122" s="12"/>
      <c r="M122" s="8"/>
      <c r="N122" s="18"/>
      <c r="O122" s="9"/>
      <c r="P122" s="10"/>
    </row>
  </sheetData>
  <mergeCells count="5">
    <mergeCell ref="B4:F4"/>
    <mergeCell ref="A1:P1"/>
    <mergeCell ref="A2:P2"/>
    <mergeCell ref="G4:K4"/>
    <mergeCell ref="L4:P4"/>
  </mergeCells>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Q76"/>
  <sheetViews>
    <sheetView showGridLines="0" zoomScale="80" zoomScaleNormal="80" workbookViewId="0">
      <selection sqref="A1:P1"/>
    </sheetView>
  </sheetViews>
  <sheetFormatPr defaultRowHeight="12.75" x14ac:dyDescent="0.2"/>
  <cols>
    <col min="1" max="1" width="131.140625" customWidth="1"/>
    <col min="2" max="2" width="8.140625" style="23" customWidth="1"/>
    <col min="3" max="3" width="9.85546875" customWidth="1"/>
    <col min="4" max="4" width="9.85546875" style="17" customWidth="1"/>
    <col min="5" max="6" width="9.85546875" customWidth="1"/>
    <col min="7" max="7" width="8.140625" customWidth="1"/>
    <col min="8" max="8" width="10.28515625" customWidth="1"/>
    <col min="9" max="9" width="10.28515625" style="17" customWidth="1"/>
    <col min="10" max="11" width="10.28515625" customWidth="1"/>
    <col min="12" max="12" width="8.140625" customWidth="1"/>
    <col min="13" max="13" width="10.28515625" customWidth="1"/>
    <col min="14" max="14" width="10.28515625" style="17" customWidth="1"/>
    <col min="15" max="16" width="10.28515625" customWidth="1"/>
    <col min="17" max="17" width="9.7109375" style="19" customWidth="1"/>
  </cols>
  <sheetData>
    <row r="1" spans="1:17" ht="20.25" x14ac:dyDescent="0.3">
      <c r="A1" s="190" t="s">
        <v>130</v>
      </c>
      <c r="B1" s="190"/>
      <c r="C1" s="190"/>
      <c r="D1" s="190"/>
      <c r="E1" s="190"/>
      <c r="F1" s="190"/>
      <c r="G1" s="190"/>
      <c r="H1" s="190"/>
      <c r="I1" s="190"/>
      <c r="J1" s="190"/>
      <c r="K1" s="190"/>
      <c r="L1" s="190"/>
      <c r="M1" s="190"/>
      <c r="N1" s="190"/>
      <c r="O1" s="190"/>
      <c r="P1" s="190"/>
    </row>
    <row r="2" spans="1:17" ht="20.25" x14ac:dyDescent="0.3">
      <c r="A2" s="190" t="s">
        <v>93</v>
      </c>
      <c r="B2" s="190"/>
      <c r="C2" s="190"/>
      <c r="D2" s="190"/>
      <c r="E2" s="190"/>
      <c r="F2" s="190"/>
      <c r="G2" s="190"/>
      <c r="H2" s="190"/>
      <c r="I2" s="190"/>
      <c r="J2" s="190"/>
      <c r="K2" s="190"/>
      <c r="L2" s="190"/>
      <c r="M2" s="190"/>
      <c r="N2" s="190"/>
      <c r="O2" s="190"/>
      <c r="P2" s="190"/>
    </row>
    <row r="3" spans="1:17" ht="21" thickBot="1" x14ac:dyDescent="0.35">
      <c r="A3" s="167"/>
      <c r="B3" s="167"/>
      <c r="C3" s="167"/>
      <c r="D3" s="167"/>
      <c r="E3" s="167"/>
      <c r="F3" s="167"/>
      <c r="G3" s="167"/>
      <c r="H3" s="167"/>
      <c r="I3" s="167"/>
      <c r="J3" s="167"/>
      <c r="K3" s="167"/>
      <c r="L3" s="167"/>
      <c r="M3" s="167"/>
      <c r="N3" s="167"/>
      <c r="O3" s="167"/>
      <c r="P3" s="167"/>
    </row>
    <row r="4" spans="1:17" ht="24" customHeight="1" thickBot="1" x14ac:dyDescent="0.25">
      <c r="A4" s="1"/>
      <c r="B4" s="187" t="s">
        <v>95</v>
      </c>
      <c r="C4" s="188"/>
      <c r="D4" s="188"/>
      <c r="E4" s="188"/>
      <c r="F4" s="189"/>
      <c r="G4" s="187" t="s">
        <v>96</v>
      </c>
      <c r="H4" s="188"/>
      <c r="I4" s="188"/>
      <c r="J4" s="188"/>
      <c r="K4" s="189"/>
      <c r="L4" s="187" t="s">
        <v>97</v>
      </c>
      <c r="M4" s="188"/>
      <c r="N4" s="188"/>
      <c r="O4" s="188"/>
      <c r="P4" s="189"/>
    </row>
    <row r="5" spans="1:17" ht="33" customHeight="1" x14ac:dyDescent="0.35">
      <c r="A5" s="177" t="s">
        <v>0</v>
      </c>
      <c r="B5" s="172" t="s">
        <v>1</v>
      </c>
      <c r="C5" s="123" t="s">
        <v>98</v>
      </c>
      <c r="D5" s="170" t="s">
        <v>137</v>
      </c>
      <c r="E5" s="120" t="s">
        <v>99</v>
      </c>
      <c r="F5" s="121" t="s">
        <v>2</v>
      </c>
      <c r="G5" s="62" t="s">
        <v>1</v>
      </c>
      <c r="H5" s="123" t="s">
        <v>98</v>
      </c>
      <c r="I5" s="170" t="s">
        <v>137</v>
      </c>
      <c r="J5" s="120" t="s">
        <v>99</v>
      </c>
      <c r="K5" s="121" t="s">
        <v>2</v>
      </c>
      <c r="L5" s="62" t="s">
        <v>1</v>
      </c>
      <c r="M5" s="123" t="s">
        <v>98</v>
      </c>
      <c r="N5" s="170" t="s">
        <v>137</v>
      </c>
      <c r="O5" s="120" t="s">
        <v>99</v>
      </c>
      <c r="P5" s="121" t="s">
        <v>2</v>
      </c>
    </row>
    <row r="6" spans="1:17" ht="13.5" thickBot="1" x14ac:dyDescent="0.25">
      <c r="A6" s="178"/>
      <c r="B6" s="173"/>
      <c r="C6" s="115" t="s">
        <v>3</v>
      </c>
      <c r="D6" s="112" t="s">
        <v>3</v>
      </c>
      <c r="E6" s="116" t="s">
        <v>3</v>
      </c>
      <c r="F6" s="118" t="s">
        <v>3</v>
      </c>
      <c r="G6" s="110"/>
      <c r="H6" s="115" t="s">
        <v>3</v>
      </c>
      <c r="I6" s="112" t="s">
        <v>3</v>
      </c>
      <c r="J6" s="116" t="s">
        <v>3</v>
      </c>
      <c r="K6" s="118" t="s">
        <v>3</v>
      </c>
      <c r="L6" s="110"/>
      <c r="M6" s="115" t="s">
        <v>3</v>
      </c>
      <c r="N6" s="112" t="s">
        <v>3</v>
      </c>
      <c r="O6" s="116" t="s">
        <v>3</v>
      </c>
      <c r="P6" s="118" t="s">
        <v>3</v>
      </c>
    </row>
    <row r="7" spans="1:17" ht="15.75" customHeight="1" x14ac:dyDescent="0.2">
      <c r="A7" s="176" t="s">
        <v>108</v>
      </c>
      <c r="B7" s="62"/>
      <c r="C7" s="74"/>
      <c r="D7" s="64"/>
      <c r="E7" s="75"/>
      <c r="F7" s="85"/>
      <c r="G7" s="104"/>
      <c r="H7" s="74"/>
      <c r="I7" s="64"/>
      <c r="J7" s="75"/>
      <c r="K7" s="85"/>
      <c r="L7" s="104"/>
      <c r="M7" s="74"/>
      <c r="N7" s="64"/>
      <c r="O7" s="75"/>
      <c r="P7" s="85"/>
    </row>
    <row r="8" spans="1:17" ht="42" customHeight="1" x14ac:dyDescent="0.2">
      <c r="A8" s="51" t="s">
        <v>127</v>
      </c>
      <c r="B8" s="49" t="s">
        <v>5</v>
      </c>
      <c r="C8" s="9">
        <f>'Annual Standard Rates'!C8/2</f>
        <v>232</v>
      </c>
      <c r="D8" s="16">
        <f>C8/11</f>
        <v>21.09090909090909</v>
      </c>
      <c r="E8" s="5">
        <f>C8*10%</f>
        <v>23.200000000000003</v>
      </c>
      <c r="F8" s="90">
        <f>C8+E8</f>
        <v>255.2</v>
      </c>
      <c r="G8" s="105" t="s">
        <v>6</v>
      </c>
      <c r="H8" s="9">
        <f>'Annual Standard Rates'!H8/2</f>
        <v>208</v>
      </c>
      <c r="I8" s="16">
        <f>H8/11</f>
        <v>18.90909090909091</v>
      </c>
      <c r="J8" s="5">
        <f>H8*10%</f>
        <v>20.8</v>
      </c>
      <c r="K8" s="90">
        <f>H8+J8</f>
        <v>228.8</v>
      </c>
      <c r="L8" s="105" t="s">
        <v>7</v>
      </c>
      <c r="M8" s="9">
        <f>'Annual Standard Rates'!M8/2</f>
        <v>180</v>
      </c>
      <c r="N8" s="16">
        <f>M8/11</f>
        <v>16.363636363636363</v>
      </c>
      <c r="O8" s="5">
        <f>M8*10%</f>
        <v>18</v>
      </c>
      <c r="P8" s="90">
        <f>M8+O8</f>
        <v>198</v>
      </c>
      <c r="Q8" s="20"/>
    </row>
    <row r="9" spans="1:17" ht="33.75" customHeight="1" x14ac:dyDescent="0.2">
      <c r="A9" s="52" t="s">
        <v>101</v>
      </c>
      <c r="B9" s="50" t="s">
        <v>8</v>
      </c>
      <c r="C9" s="38">
        <f>'Annual Standard Rates'!C9/2</f>
        <v>232</v>
      </c>
      <c r="D9" s="36">
        <f>C9/11</f>
        <v>21.09090909090909</v>
      </c>
      <c r="E9" s="38">
        <f>C9*10%</f>
        <v>23.200000000000003</v>
      </c>
      <c r="F9" s="91">
        <f>C9+E9</f>
        <v>255.2</v>
      </c>
      <c r="G9" s="106" t="s">
        <v>9</v>
      </c>
      <c r="H9" s="38">
        <f>'Annual Standard Rates'!H9/2</f>
        <v>207.5</v>
      </c>
      <c r="I9" s="36">
        <f>H9/11</f>
        <v>18.863636363636363</v>
      </c>
      <c r="J9" s="38">
        <f>H9*10%</f>
        <v>20.75</v>
      </c>
      <c r="K9" s="78">
        <f>H9+J9</f>
        <v>228.25</v>
      </c>
      <c r="L9" s="106" t="s">
        <v>10</v>
      </c>
      <c r="M9" s="38">
        <f>'Annual Standard Rates'!M9/2</f>
        <v>171</v>
      </c>
      <c r="N9" s="36">
        <f>M9/11</f>
        <v>15.545454545454545</v>
      </c>
      <c r="O9" s="38">
        <f>M9*10%</f>
        <v>17.100000000000001</v>
      </c>
      <c r="P9" s="91">
        <f>M9+O9</f>
        <v>188.1</v>
      </c>
      <c r="Q9" s="20"/>
    </row>
    <row r="10" spans="1:17" ht="17.25" customHeight="1" x14ac:dyDescent="0.3">
      <c r="A10" s="53" t="s">
        <v>102</v>
      </c>
      <c r="B10" s="49" t="s">
        <v>11</v>
      </c>
      <c r="C10" s="9">
        <f>'Annual Standard Rates'!C10/2</f>
        <v>328.5</v>
      </c>
      <c r="D10" s="16">
        <f>C10/11</f>
        <v>29.863636363636363</v>
      </c>
      <c r="E10" s="5">
        <f>C10*10%</f>
        <v>32.85</v>
      </c>
      <c r="F10" s="90">
        <f>C10+E10</f>
        <v>361.35</v>
      </c>
      <c r="G10" s="105" t="s">
        <v>12</v>
      </c>
      <c r="H10" s="9">
        <f>'Annual Standard Rates'!H10/2</f>
        <v>207.5</v>
      </c>
      <c r="I10" s="16">
        <f>H10/11</f>
        <v>18.863636363636363</v>
      </c>
      <c r="J10" s="5">
        <f>H10*10%</f>
        <v>20.75</v>
      </c>
      <c r="K10" s="90">
        <f>H10+J10</f>
        <v>228.25</v>
      </c>
      <c r="L10" s="105" t="s">
        <v>13</v>
      </c>
      <c r="M10" s="9">
        <f>'Annual Standard Rates'!M10/2</f>
        <v>171</v>
      </c>
      <c r="N10" s="16">
        <f>M10/11</f>
        <v>15.545454545454545</v>
      </c>
      <c r="O10" s="5">
        <f>M10*10%</f>
        <v>17.100000000000001</v>
      </c>
      <c r="P10" s="90">
        <f>M10+O10</f>
        <v>188.1</v>
      </c>
      <c r="Q10" s="20"/>
    </row>
    <row r="11" spans="1:17" ht="17.25" customHeight="1" x14ac:dyDescent="0.2">
      <c r="A11" s="54" t="s">
        <v>103</v>
      </c>
      <c r="B11" s="50" t="s">
        <v>14</v>
      </c>
      <c r="C11" s="38" t="s">
        <v>4</v>
      </c>
      <c r="D11" s="36" t="s">
        <v>4</v>
      </c>
      <c r="E11" s="38" t="s">
        <v>4</v>
      </c>
      <c r="F11" s="91" t="s">
        <v>4</v>
      </c>
      <c r="G11" s="106" t="s">
        <v>15</v>
      </c>
      <c r="H11" s="38" t="s">
        <v>4</v>
      </c>
      <c r="I11" s="36" t="s">
        <v>4</v>
      </c>
      <c r="J11" s="38" t="s">
        <v>4</v>
      </c>
      <c r="K11" s="91" t="s">
        <v>4</v>
      </c>
      <c r="L11" s="106" t="s">
        <v>16</v>
      </c>
      <c r="M11" s="38" t="s">
        <v>4</v>
      </c>
      <c r="N11" s="36" t="s">
        <v>4</v>
      </c>
      <c r="O11" s="38" t="s">
        <v>4</v>
      </c>
      <c r="P11" s="91" t="s">
        <v>4</v>
      </c>
      <c r="Q11" s="20"/>
    </row>
    <row r="12" spans="1:17" ht="36.75" customHeight="1" x14ac:dyDescent="0.2">
      <c r="A12" s="55" t="s">
        <v>104</v>
      </c>
      <c r="B12" s="49" t="s">
        <v>17</v>
      </c>
      <c r="C12" s="9" t="s">
        <v>4</v>
      </c>
      <c r="D12" s="16" t="s">
        <v>4</v>
      </c>
      <c r="E12" s="5" t="s">
        <v>4</v>
      </c>
      <c r="F12" s="90" t="s">
        <v>4</v>
      </c>
      <c r="G12" s="105" t="s">
        <v>18</v>
      </c>
      <c r="H12" s="9" t="s">
        <v>4</v>
      </c>
      <c r="I12" s="16" t="s">
        <v>4</v>
      </c>
      <c r="J12" s="5" t="s">
        <v>4</v>
      </c>
      <c r="K12" s="90" t="s">
        <v>4</v>
      </c>
      <c r="L12" s="105" t="s">
        <v>19</v>
      </c>
      <c r="M12" s="9" t="s">
        <v>4</v>
      </c>
      <c r="N12" s="16" t="s">
        <v>4</v>
      </c>
      <c r="O12" s="5" t="s">
        <v>4</v>
      </c>
      <c r="P12" s="90" t="s">
        <v>4</v>
      </c>
      <c r="Q12" s="20"/>
    </row>
    <row r="13" spans="1:17" ht="36.75" customHeight="1" x14ac:dyDescent="0.2">
      <c r="A13" s="52" t="s">
        <v>105</v>
      </c>
      <c r="B13" s="50" t="s">
        <v>20</v>
      </c>
      <c r="C13" s="38" t="s">
        <v>4</v>
      </c>
      <c r="D13" s="36" t="s">
        <v>4</v>
      </c>
      <c r="E13" s="38" t="s">
        <v>4</v>
      </c>
      <c r="F13" s="91" t="s">
        <v>4</v>
      </c>
      <c r="G13" s="106" t="s">
        <v>21</v>
      </c>
      <c r="H13" s="38" t="s">
        <v>4</v>
      </c>
      <c r="I13" s="36" t="s">
        <v>4</v>
      </c>
      <c r="J13" s="38" t="s">
        <v>4</v>
      </c>
      <c r="K13" s="91" t="s">
        <v>4</v>
      </c>
      <c r="L13" s="106" t="s">
        <v>22</v>
      </c>
      <c r="M13" s="38" t="s">
        <v>4</v>
      </c>
      <c r="N13" s="36" t="s">
        <v>4</v>
      </c>
      <c r="O13" s="38" t="s">
        <v>4</v>
      </c>
      <c r="P13" s="91" t="s">
        <v>4</v>
      </c>
      <c r="Q13" s="20"/>
    </row>
    <row r="14" spans="1:17" ht="17.25" customHeight="1" thickBot="1" x14ac:dyDescent="0.25">
      <c r="A14" s="125" t="s">
        <v>106</v>
      </c>
      <c r="B14" s="93" t="s">
        <v>23</v>
      </c>
      <c r="C14" s="89" t="s">
        <v>4</v>
      </c>
      <c r="D14" s="71" t="s">
        <v>4</v>
      </c>
      <c r="E14" s="83" t="s">
        <v>4</v>
      </c>
      <c r="F14" s="96" t="s">
        <v>4</v>
      </c>
      <c r="G14" s="107" t="s">
        <v>24</v>
      </c>
      <c r="H14" s="89" t="s">
        <v>4</v>
      </c>
      <c r="I14" s="71" t="s">
        <v>4</v>
      </c>
      <c r="J14" s="83" t="s">
        <v>4</v>
      </c>
      <c r="K14" s="96" t="s">
        <v>4</v>
      </c>
      <c r="L14" s="107" t="s">
        <v>25</v>
      </c>
      <c r="M14" s="89" t="s">
        <v>4</v>
      </c>
      <c r="N14" s="71" t="s">
        <v>4</v>
      </c>
      <c r="O14" s="83" t="s">
        <v>4</v>
      </c>
      <c r="P14" s="96" t="s">
        <v>4</v>
      </c>
      <c r="Q14" s="20"/>
    </row>
    <row r="15" spans="1:17" ht="41.25" customHeight="1" x14ac:dyDescent="0.2">
      <c r="A15" s="126" t="s">
        <v>109</v>
      </c>
      <c r="B15" s="154" t="s">
        <v>26</v>
      </c>
      <c r="C15" s="144">
        <f>'Annual Standard Rates'!C15/2</f>
        <v>232.5</v>
      </c>
      <c r="D15" s="136">
        <f t="shared" ref="D15:D27" si="0">C15/11</f>
        <v>21.136363636363637</v>
      </c>
      <c r="E15" s="145">
        <f>C15*10%</f>
        <v>23.25</v>
      </c>
      <c r="F15" s="150">
        <f>C15+E15</f>
        <v>255.75</v>
      </c>
      <c r="G15" s="163" t="s">
        <v>27</v>
      </c>
      <c r="H15" s="144">
        <f>'Annual Standard Rates'!H15/2</f>
        <v>176</v>
      </c>
      <c r="I15" s="136">
        <f t="shared" ref="I15:I27" si="1">H15/11</f>
        <v>16</v>
      </c>
      <c r="J15" s="145">
        <f>H15*10%</f>
        <v>17.600000000000001</v>
      </c>
      <c r="K15" s="162">
        <f>H15+J15</f>
        <v>193.6</v>
      </c>
      <c r="L15" s="163" t="s">
        <v>28</v>
      </c>
      <c r="M15" s="144">
        <f>'Annual Standard Rates'!M15/2</f>
        <v>122</v>
      </c>
      <c r="N15" s="136">
        <f>M15/11</f>
        <v>11.090909090909092</v>
      </c>
      <c r="O15" s="145">
        <f>M15*10%</f>
        <v>12.200000000000001</v>
      </c>
      <c r="P15" s="162">
        <f>M15+O15</f>
        <v>134.19999999999999</v>
      </c>
      <c r="Q15" s="20"/>
    </row>
    <row r="16" spans="1:17" ht="17.25" customHeight="1" x14ac:dyDescent="0.2">
      <c r="A16" s="54" t="s">
        <v>107</v>
      </c>
      <c r="B16" s="50" t="s">
        <v>29</v>
      </c>
      <c r="C16" s="38">
        <f>'Annual Standard Rates'!C16/2</f>
        <v>338.5</v>
      </c>
      <c r="D16" s="36">
        <f t="shared" si="0"/>
        <v>30.772727272727273</v>
      </c>
      <c r="E16" s="38">
        <f>C16*10%</f>
        <v>33.85</v>
      </c>
      <c r="F16" s="91">
        <f>C16+E16</f>
        <v>372.35</v>
      </c>
      <c r="G16" s="106" t="s">
        <v>30</v>
      </c>
      <c r="H16" s="38">
        <f>'Annual Standard Rates'!H16/2</f>
        <v>296</v>
      </c>
      <c r="I16" s="36">
        <f t="shared" si="1"/>
        <v>26.90909090909091</v>
      </c>
      <c r="J16" s="38">
        <f>H16*10%</f>
        <v>29.6</v>
      </c>
      <c r="K16" s="91">
        <f>H16+J16</f>
        <v>325.60000000000002</v>
      </c>
      <c r="L16" s="106" t="s">
        <v>31</v>
      </c>
      <c r="M16" s="38">
        <f>'Annual Standard Rates'!M16/2</f>
        <v>254</v>
      </c>
      <c r="N16" s="36">
        <f>M16/11</f>
        <v>23.09090909090909</v>
      </c>
      <c r="O16" s="38">
        <f>M16*10%</f>
        <v>25.400000000000002</v>
      </c>
      <c r="P16" s="91">
        <f>M16+O16</f>
        <v>279.39999999999998</v>
      </c>
      <c r="Q16" s="20"/>
    </row>
    <row r="17" spans="1:17" ht="17.25" customHeight="1" x14ac:dyDescent="0.2">
      <c r="A17" s="53" t="s">
        <v>100</v>
      </c>
      <c r="B17" s="49" t="s">
        <v>32</v>
      </c>
      <c r="C17" s="9">
        <f>'Annual Standard Rates'!C17/2</f>
        <v>939.5</v>
      </c>
      <c r="D17" s="16">
        <f t="shared" si="0"/>
        <v>85.409090909090907</v>
      </c>
      <c r="E17" s="5">
        <f>C17*10%</f>
        <v>93.95</v>
      </c>
      <c r="F17" s="90">
        <f>C17+E17</f>
        <v>1033.45</v>
      </c>
      <c r="G17" s="105" t="s">
        <v>33</v>
      </c>
      <c r="H17" s="9">
        <f>'Annual Standard Rates'!H17/2</f>
        <v>750.5</v>
      </c>
      <c r="I17" s="16">
        <f t="shared" si="1"/>
        <v>68.227272727272734</v>
      </c>
      <c r="J17" s="5">
        <f>H17*10%</f>
        <v>75.05</v>
      </c>
      <c r="K17" s="90">
        <f>H17+J17</f>
        <v>825.55</v>
      </c>
      <c r="L17" s="105" t="s">
        <v>34</v>
      </c>
      <c r="M17" s="9">
        <f>'Annual Standard Rates'!M17/2</f>
        <v>565.5</v>
      </c>
      <c r="N17" s="16">
        <f>M17/11</f>
        <v>51.409090909090907</v>
      </c>
      <c r="O17" s="5">
        <f>M17*10%</f>
        <v>56.550000000000004</v>
      </c>
      <c r="P17" s="90">
        <f>M17+O17</f>
        <v>622.04999999999995</v>
      </c>
      <c r="Q17" s="20"/>
    </row>
    <row r="18" spans="1:17" ht="29.25" customHeight="1" thickBot="1" x14ac:dyDescent="0.25">
      <c r="A18" s="171" t="s">
        <v>125</v>
      </c>
      <c r="B18" s="155" t="s">
        <v>35</v>
      </c>
      <c r="C18" s="148" t="s">
        <v>4</v>
      </c>
      <c r="D18" s="141" t="s">
        <v>4</v>
      </c>
      <c r="E18" s="148" t="s">
        <v>4</v>
      </c>
      <c r="F18" s="153" t="s">
        <v>4</v>
      </c>
      <c r="G18" s="164" t="s">
        <v>36</v>
      </c>
      <c r="H18" s="148" t="s">
        <v>4</v>
      </c>
      <c r="I18" s="141" t="s">
        <v>4</v>
      </c>
      <c r="J18" s="148" t="s">
        <v>4</v>
      </c>
      <c r="K18" s="153" t="s">
        <v>4</v>
      </c>
      <c r="L18" s="164" t="s">
        <v>37</v>
      </c>
      <c r="M18" s="148" t="s">
        <v>4</v>
      </c>
      <c r="N18" s="141" t="s">
        <v>4</v>
      </c>
      <c r="O18" s="148" t="s">
        <v>4</v>
      </c>
      <c r="P18" s="153" t="s">
        <v>4</v>
      </c>
      <c r="Q18" s="20"/>
    </row>
    <row r="19" spans="1:17" ht="51.75" customHeight="1" x14ac:dyDescent="0.2">
      <c r="A19" s="56" t="s">
        <v>111</v>
      </c>
      <c r="B19" s="49" t="s">
        <v>38</v>
      </c>
      <c r="C19" s="9">
        <f>'Annual Standard Rates'!C19/2</f>
        <v>38.5</v>
      </c>
      <c r="D19" s="16">
        <f t="shared" si="0"/>
        <v>3.5</v>
      </c>
      <c r="E19" s="5">
        <f t="shared" ref="E19:E24" si="2">C19*10%</f>
        <v>3.85</v>
      </c>
      <c r="F19" s="90">
        <f t="shared" ref="F19:F24" si="3">C19+E19</f>
        <v>42.35</v>
      </c>
      <c r="G19" s="105" t="s">
        <v>39</v>
      </c>
      <c r="H19" s="9">
        <f>'Annual Standard Rates'!H19/2</f>
        <v>38.5</v>
      </c>
      <c r="I19" s="16">
        <f t="shared" si="1"/>
        <v>3.5</v>
      </c>
      <c r="J19" s="5">
        <f t="shared" ref="J19:J24" si="4">H19*10%</f>
        <v>3.85</v>
      </c>
      <c r="K19" s="90">
        <f t="shared" ref="K19:K24" si="5">H19+J19</f>
        <v>42.35</v>
      </c>
      <c r="L19" s="105" t="s">
        <v>40</v>
      </c>
      <c r="M19" s="9">
        <f>'Annual Standard Rates'!M19/2</f>
        <v>38.5</v>
      </c>
      <c r="N19" s="16">
        <f t="shared" ref="N19:N24" si="6">M19/11</f>
        <v>3.5</v>
      </c>
      <c r="O19" s="5">
        <f t="shared" ref="O19:O24" si="7">M19*10%</f>
        <v>3.85</v>
      </c>
      <c r="P19" s="90">
        <f t="shared" ref="P19:P24" si="8">M19+O19</f>
        <v>42.35</v>
      </c>
      <c r="Q19" s="20"/>
    </row>
    <row r="20" spans="1:17" ht="17.25" customHeight="1" x14ac:dyDescent="0.2">
      <c r="A20" s="54" t="s">
        <v>114</v>
      </c>
      <c r="B20" s="50" t="s">
        <v>41</v>
      </c>
      <c r="C20" s="38">
        <f>'Annual Standard Rates'!C20/2</f>
        <v>153.5</v>
      </c>
      <c r="D20" s="36">
        <f t="shared" si="0"/>
        <v>13.954545454545455</v>
      </c>
      <c r="E20" s="38">
        <f t="shared" si="2"/>
        <v>15.350000000000001</v>
      </c>
      <c r="F20" s="91">
        <f t="shared" si="3"/>
        <v>168.85</v>
      </c>
      <c r="G20" s="106" t="s">
        <v>42</v>
      </c>
      <c r="H20" s="38">
        <f>'Annual Standard Rates'!H20/2</f>
        <v>134.5</v>
      </c>
      <c r="I20" s="36">
        <f t="shared" si="1"/>
        <v>12.227272727272727</v>
      </c>
      <c r="J20" s="38">
        <f t="shared" si="4"/>
        <v>13.450000000000001</v>
      </c>
      <c r="K20" s="91">
        <f t="shared" si="5"/>
        <v>147.94999999999999</v>
      </c>
      <c r="L20" s="106" t="s">
        <v>43</v>
      </c>
      <c r="M20" s="38">
        <f>'Annual Standard Rates'!M20/2</f>
        <v>116</v>
      </c>
      <c r="N20" s="36">
        <f t="shared" si="6"/>
        <v>10.545454545454545</v>
      </c>
      <c r="O20" s="38">
        <f t="shared" si="7"/>
        <v>11.600000000000001</v>
      </c>
      <c r="P20" s="91">
        <f t="shared" si="8"/>
        <v>127.6</v>
      </c>
      <c r="Q20" s="20"/>
    </row>
    <row r="21" spans="1:17" ht="17.25" customHeight="1" x14ac:dyDescent="0.2">
      <c r="A21" s="53" t="s">
        <v>112</v>
      </c>
      <c r="B21" s="49" t="s">
        <v>44</v>
      </c>
      <c r="C21" s="9">
        <f>'Annual Standard Rates'!C21/2</f>
        <v>204</v>
      </c>
      <c r="D21" s="16">
        <f t="shared" si="0"/>
        <v>18.545454545454547</v>
      </c>
      <c r="E21" s="5">
        <f t="shared" si="2"/>
        <v>20.400000000000002</v>
      </c>
      <c r="F21" s="90">
        <f t="shared" si="3"/>
        <v>224.4</v>
      </c>
      <c r="G21" s="105" t="s">
        <v>45</v>
      </c>
      <c r="H21" s="9">
        <f>'Annual Standard Rates'!H21/2</f>
        <v>182.5</v>
      </c>
      <c r="I21" s="16">
        <f t="shared" si="1"/>
        <v>16.59090909090909</v>
      </c>
      <c r="J21" s="5">
        <f t="shared" si="4"/>
        <v>18.25</v>
      </c>
      <c r="K21" s="90">
        <f t="shared" si="5"/>
        <v>200.75</v>
      </c>
      <c r="L21" s="105" t="s">
        <v>46</v>
      </c>
      <c r="M21" s="9">
        <f>'Annual Standard Rates'!M21/2</f>
        <v>162.5</v>
      </c>
      <c r="N21" s="16">
        <f t="shared" si="6"/>
        <v>14.772727272727273</v>
      </c>
      <c r="O21" s="5">
        <f t="shared" si="7"/>
        <v>16.25</v>
      </c>
      <c r="P21" s="90">
        <f t="shared" si="8"/>
        <v>178.75</v>
      </c>
      <c r="Q21" s="20"/>
    </row>
    <row r="22" spans="1:17" ht="17.25" customHeight="1" x14ac:dyDescent="0.2">
      <c r="A22" s="54" t="s">
        <v>113</v>
      </c>
      <c r="B22" s="50" t="s">
        <v>47</v>
      </c>
      <c r="C22" s="38">
        <f>'Annual Standard Rates'!C22/2</f>
        <v>277.5</v>
      </c>
      <c r="D22" s="36">
        <f t="shared" si="0"/>
        <v>25.227272727272727</v>
      </c>
      <c r="E22" s="38">
        <f t="shared" si="2"/>
        <v>27.75</v>
      </c>
      <c r="F22" s="91">
        <f t="shared" si="3"/>
        <v>305.25</v>
      </c>
      <c r="G22" s="106" t="s">
        <v>48</v>
      </c>
      <c r="H22" s="38">
        <f>'Annual Standard Rates'!H22/2</f>
        <v>247.5</v>
      </c>
      <c r="I22" s="36">
        <f t="shared" si="1"/>
        <v>22.5</v>
      </c>
      <c r="J22" s="38">
        <f t="shared" si="4"/>
        <v>24.75</v>
      </c>
      <c r="K22" s="91">
        <f t="shared" si="5"/>
        <v>272.25</v>
      </c>
      <c r="L22" s="106" t="s">
        <v>49</v>
      </c>
      <c r="M22" s="38">
        <f>'Annual Standard Rates'!M22/2</f>
        <v>216.5</v>
      </c>
      <c r="N22" s="36">
        <f t="shared" si="6"/>
        <v>19.681818181818183</v>
      </c>
      <c r="O22" s="38">
        <f t="shared" si="7"/>
        <v>21.650000000000002</v>
      </c>
      <c r="P22" s="91">
        <f t="shared" si="8"/>
        <v>238.15</v>
      </c>
      <c r="Q22" s="20"/>
    </row>
    <row r="23" spans="1:17" ht="33.75" customHeight="1" x14ac:dyDescent="0.2">
      <c r="A23" s="55" t="s">
        <v>139</v>
      </c>
      <c r="B23" s="49" t="s">
        <v>50</v>
      </c>
      <c r="C23" s="9">
        <f>'Annual Standard Rates'!C23/2</f>
        <v>171</v>
      </c>
      <c r="D23" s="16">
        <f t="shared" si="0"/>
        <v>15.545454545454545</v>
      </c>
      <c r="E23" s="5">
        <f t="shared" si="2"/>
        <v>17.100000000000001</v>
      </c>
      <c r="F23" s="90">
        <f t="shared" si="3"/>
        <v>188.1</v>
      </c>
      <c r="G23" s="105" t="s">
        <v>51</v>
      </c>
      <c r="H23" s="9">
        <f>'Annual Standard Rates'!H23/2</f>
        <v>149.5</v>
      </c>
      <c r="I23" s="16">
        <f t="shared" si="1"/>
        <v>13.590909090909092</v>
      </c>
      <c r="J23" s="5">
        <f t="shared" si="4"/>
        <v>14.950000000000001</v>
      </c>
      <c r="K23" s="90">
        <f t="shared" si="5"/>
        <v>164.45</v>
      </c>
      <c r="L23" s="105" t="s">
        <v>52</v>
      </c>
      <c r="M23" s="9">
        <f>'Annual Standard Rates'!M23/2</f>
        <v>129.5</v>
      </c>
      <c r="N23" s="16">
        <f t="shared" si="6"/>
        <v>11.772727272727273</v>
      </c>
      <c r="O23" s="5">
        <f t="shared" si="7"/>
        <v>12.950000000000001</v>
      </c>
      <c r="P23" s="90">
        <f t="shared" si="8"/>
        <v>142.44999999999999</v>
      </c>
      <c r="Q23" s="20"/>
    </row>
    <row r="24" spans="1:17" ht="17.25" customHeight="1" thickBot="1" x14ac:dyDescent="0.25">
      <c r="A24" s="127" t="s">
        <v>115</v>
      </c>
      <c r="B24" s="155" t="s">
        <v>53</v>
      </c>
      <c r="C24" s="148">
        <f>'Annual Standard Rates'!C24/2</f>
        <v>244.5</v>
      </c>
      <c r="D24" s="141">
        <f t="shared" si="0"/>
        <v>22.227272727272727</v>
      </c>
      <c r="E24" s="148">
        <f t="shared" si="2"/>
        <v>24.450000000000003</v>
      </c>
      <c r="F24" s="153">
        <f t="shared" si="3"/>
        <v>268.95</v>
      </c>
      <c r="G24" s="164" t="s">
        <v>54</v>
      </c>
      <c r="H24" s="148">
        <f>'Annual Standard Rates'!H24/2</f>
        <v>214.5</v>
      </c>
      <c r="I24" s="141">
        <f t="shared" si="1"/>
        <v>19.5</v>
      </c>
      <c r="J24" s="148">
        <f t="shared" si="4"/>
        <v>21.450000000000003</v>
      </c>
      <c r="K24" s="153">
        <f t="shared" si="5"/>
        <v>235.95</v>
      </c>
      <c r="L24" s="164" t="s">
        <v>55</v>
      </c>
      <c r="M24" s="148">
        <f>'Annual Standard Rates'!M24/2</f>
        <v>183.5</v>
      </c>
      <c r="N24" s="141">
        <f t="shared" si="6"/>
        <v>16.681818181818183</v>
      </c>
      <c r="O24" s="148">
        <f t="shared" si="7"/>
        <v>18.350000000000001</v>
      </c>
      <c r="P24" s="153">
        <f t="shared" si="8"/>
        <v>201.85</v>
      </c>
      <c r="Q24" s="20"/>
    </row>
    <row r="25" spans="1:17" ht="39" customHeight="1" x14ac:dyDescent="0.2">
      <c r="A25" s="128" t="s">
        <v>110</v>
      </c>
      <c r="B25" s="154" t="s">
        <v>56</v>
      </c>
      <c r="C25" s="144">
        <f>'Annual Standard Rates'!C25/2</f>
        <v>175.5</v>
      </c>
      <c r="D25" s="136">
        <f t="shared" si="0"/>
        <v>15.954545454545455</v>
      </c>
      <c r="E25" s="145">
        <f>C25*10%</f>
        <v>17.55</v>
      </c>
      <c r="F25" s="162">
        <f>C25+E25</f>
        <v>193.05</v>
      </c>
      <c r="G25" s="163" t="s">
        <v>57</v>
      </c>
      <c r="H25" s="144">
        <f>'Annual Standard Rates'!H25/2</f>
        <v>139</v>
      </c>
      <c r="I25" s="136">
        <f t="shared" si="1"/>
        <v>12.636363636363637</v>
      </c>
      <c r="J25" s="145">
        <f>H25*10%</f>
        <v>13.9</v>
      </c>
      <c r="K25" s="162">
        <f>H25+J25</f>
        <v>152.9</v>
      </c>
      <c r="L25" s="163" t="s">
        <v>58</v>
      </c>
      <c r="M25" s="144">
        <f>'Annual Standard Rates'!M25/2</f>
        <v>44</v>
      </c>
      <c r="N25" s="136">
        <f>M25/11</f>
        <v>4</v>
      </c>
      <c r="O25" s="145">
        <f>M25*10%</f>
        <v>4.4000000000000004</v>
      </c>
      <c r="P25" s="162">
        <f>M25+O25</f>
        <v>48.4</v>
      </c>
      <c r="Q25" s="20"/>
    </row>
    <row r="26" spans="1:17" ht="32.25" customHeight="1" x14ac:dyDescent="0.2">
      <c r="A26" s="57" t="s">
        <v>136</v>
      </c>
      <c r="B26" s="50" t="s">
        <v>59</v>
      </c>
      <c r="C26" s="38">
        <f>'Annual Standard Rates'!C26/2</f>
        <v>38.5</v>
      </c>
      <c r="D26" s="36">
        <f t="shared" si="0"/>
        <v>3.5</v>
      </c>
      <c r="E26" s="38">
        <f>C26*10%</f>
        <v>3.85</v>
      </c>
      <c r="F26" s="91">
        <f>C26+E26</f>
        <v>42.35</v>
      </c>
      <c r="G26" s="106" t="s">
        <v>60</v>
      </c>
      <c r="H26" s="38">
        <f>'Annual Standard Rates'!H26/2</f>
        <v>38.5</v>
      </c>
      <c r="I26" s="36">
        <f t="shared" si="1"/>
        <v>3.5</v>
      </c>
      <c r="J26" s="38">
        <f>H26*10%</f>
        <v>3.85</v>
      </c>
      <c r="K26" s="91">
        <f>H26+J26</f>
        <v>42.35</v>
      </c>
      <c r="L26" s="106" t="s">
        <v>61</v>
      </c>
      <c r="M26" s="38">
        <f>'Annual Standard Rates'!M26/2</f>
        <v>38.5</v>
      </c>
      <c r="N26" s="36">
        <f>M26/11</f>
        <v>3.5</v>
      </c>
      <c r="O26" s="38">
        <f>M26*10%</f>
        <v>3.85</v>
      </c>
      <c r="P26" s="91">
        <f>M26+O26</f>
        <v>42.35</v>
      </c>
      <c r="Q26" s="20"/>
    </row>
    <row r="27" spans="1:17" ht="15.75" customHeight="1" x14ac:dyDescent="0.2">
      <c r="A27" s="58" t="s">
        <v>116</v>
      </c>
      <c r="B27" s="49" t="s">
        <v>62</v>
      </c>
      <c r="C27" s="9">
        <f>'Annual Standard Rates'!C27/2</f>
        <v>32.5</v>
      </c>
      <c r="D27" s="16">
        <f t="shared" si="0"/>
        <v>2.9545454545454546</v>
      </c>
      <c r="E27" s="5">
        <f>C27*10%</f>
        <v>3.25</v>
      </c>
      <c r="F27" s="90">
        <f>C27+E27</f>
        <v>35.75</v>
      </c>
      <c r="G27" s="105" t="s">
        <v>63</v>
      </c>
      <c r="H27" s="9">
        <f>'Annual Standard Rates'!H27/2</f>
        <v>32.5</v>
      </c>
      <c r="I27" s="16">
        <f t="shared" si="1"/>
        <v>2.9545454545454546</v>
      </c>
      <c r="J27" s="5">
        <f>H27*10%</f>
        <v>3.25</v>
      </c>
      <c r="K27" s="90">
        <f>H27+J27</f>
        <v>35.75</v>
      </c>
      <c r="L27" s="105" t="s">
        <v>64</v>
      </c>
      <c r="M27" s="9">
        <f>'Annual Standard Rates'!M27/2</f>
        <v>32.5</v>
      </c>
      <c r="N27" s="16">
        <f>M27/11</f>
        <v>2.9545454545454546</v>
      </c>
      <c r="O27" s="5">
        <f>M27*10%</f>
        <v>3.25</v>
      </c>
      <c r="P27" s="90">
        <f>M27+O27</f>
        <v>35.75</v>
      </c>
      <c r="Q27" s="20"/>
    </row>
    <row r="28" spans="1:17" ht="15.75" customHeight="1" x14ac:dyDescent="0.2">
      <c r="A28" s="59" t="s">
        <v>117</v>
      </c>
      <c r="B28" s="50" t="s">
        <v>65</v>
      </c>
      <c r="C28" s="38"/>
      <c r="D28" s="36"/>
      <c r="E28" s="38"/>
      <c r="F28" s="78"/>
      <c r="G28" s="106" t="s">
        <v>66</v>
      </c>
      <c r="H28" s="38"/>
      <c r="I28" s="36"/>
      <c r="J28" s="38"/>
      <c r="K28" s="78"/>
      <c r="L28" s="106" t="s">
        <v>67</v>
      </c>
      <c r="M28" s="38"/>
      <c r="N28" s="36"/>
      <c r="O28" s="38"/>
      <c r="P28" s="78"/>
    </row>
    <row r="29" spans="1:17" ht="15.75" customHeight="1" thickBot="1" x14ac:dyDescent="0.25">
      <c r="A29" s="129" t="s">
        <v>118</v>
      </c>
      <c r="B29" s="93" t="s">
        <v>68</v>
      </c>
      <c r="C29" s="89"/>
      <c r="D29" s="71"/>
      <c r="E29" s="83"/>
      <c r="F29" s="84"/>
      <c r="G29" s="107" t="s">
        <v>69</v>
      </c>
      <c r="H29" s="89"/>
      <c r="I29" s="71"/>
      <c r="J29" s="83"/>
      <c r="K29" s="84"/>
      <c r="L29" s="107" t="s">
        <v>70</v>
      </c>
      <c r="M29" s="89"/>
      <c r="N29" s="71"/>
      <c r="O29" s="83"/>
      <c r="P29" s="84"/>
    </row>
    <row r="30" spans="1:17" ht="48" customHeight="1" x14ac:dyDescent="0.2">
      <c r="A30" s="128" t="s">
        <v>119</v>
      </c>
      <c r="B30" s="154" t="s">
        <v>71</v>
      </c>
      <c r="C30" s="144" t="s">
        <v>4</v>
      </c>
      <c r="D30" s="136" t="s">
        <v>4</v>
      </c>
      <c r="E30" s="145" t="s">
        <v>4</v>
      </c>
      <c r="F30" s="150" t="s">
        <v>4</v>
      </c>
      <c r="G30" s="163" t="s">
        <v>72</v>
      </c>
      <c r="H30" s="144" t="s">
        <v>4</v>
      </c>
      <c r="I30" s="136" t="s">
        <v>4</v>
      </c>
      <c r="J30" s="145" t="s">
        <v>4</v>
      </c>
      <c r="K30" s="150" t="s">
        <v>4</v>
      </c>
      <c r="L30" s="163" t="s">
        <v>73</v>
      </c>
      <c r="M30" s="144" t="s">
        <v>4</v>
      </c>
      <c r="N30" s="136" t="s">
        <v>4</v>
      </c>
      <c r="O30" s="145" t="s">
        <v>4</v>
      </c>
      <c r="P30" s="150" t="s">
        <v>4</v>
      </c>
    </row>
    <row r="31" spans="1:17" ht="27.75" customHeight="1" x14ac:dyDescent="0.2">
      <c r="A31" s="60" t="s">
        <v>120</v>
      </c>
      <c r="B31" s="50" t="s">
        <v>74</v>
      </c>
      <c r="C31" s="38" t="s">
        <v>4</v>
      </c>
      <c r="D31" s="36" t="s">
        <v>4</v>
      </c>
      <c r="E31" s="38" t="s">
        <v>4</v>
      </c>
      <c r="F31" s="78" t="s">
        <v>4</v>
      </c>
      <c r="G31" s="106" t="s">
        <v>75</v>
      </c>
      <c r="H31" s="38" t="s">
        <v>4</v>
      </c>
      <c r="I31" s="36" t="s">
        <v>4</v>
      </c>
      <c r="J31" s="38" t="s">
        <v>4</v>
      </c>
      <c r="K31" s="78" t="s">
        <v>4</v>
      </c>
      <c r="L31" s="106" t="s">
        <v>76</v>
      </c>
      <c r="M31" s="38" t="s">
        <v>4</v>
      </c>
      <c r="N31" s="36" t="s">
        <v>4</v>
      </c>
      <c r="O31" s="38" t="s">
        <v>4</v>
      </c>
      <c r="P31" s="78" t="s">
        <v>4</v>
      </c>
    </row>
    <row r="32" spans="1:17" ht="27" customHeight="1" x14ac:dyDescent="0.2">
      <c r="A32" s="51" t="s">
        <v>94</v>
      </c>
      <c r="B32" s="49" t="s">
        <v>77</v>
      </c>
      <c r="C32" s="9" t="s">
        <v>4</v>
      </c>
      <c r="D32" s="16" t="s">
        <v>4</v>
      </c>
      <c r="E32" s="5" t="s">
        <v>4</v>
      </c>
      <c r="F32" s="81" t="s">
        <v>4</v>
      </c>
      <c r="G32" s="105" t="s">
        <v>78</v>
      </c>
      <c r="H32" s="9" t="s">
        <v>4</v>
      </c>
      <c r="I32" s="16" t="s">
        <v>4</v>
      </c>
      <c r="J32" s="5" t="s">
        <v>4</v>
      </c>
      <c r="K32" s="81" t="s">
        <v>4</v>
      </c>
      <c r="L32" s="105" t="s">
        <v>79</v>
      </c>
      <c r="M32" s="9" t="s">
        <v>4</v>
      </c>
      <c r="N32" s="16" t="s">
        <v>4</v>
      </c>
      <c r="O32" s="5" t="s">
        <v>4</v>
      </c>
      <c r="P32" s="81" t="s">
        <v>4</v>
      </c>
    </row>
    <row r="33" spans="1:16" ht="17.25" customHeight="1" x14ac:dyDescent="0.2">
      <c r="A33" s="59" t="s">
        <v>121</v>
      </c>
      <c r="B33" s="50" t="s">
        <v>80</v>
      </c>
      <c r="C33" s="38" t="s">
        <v>4</v>
      </c>
      <c r="D33" s="36" t="s">
        <v>4</v>
      </c>
      <c r="E33" s="38" t="s">
        <v>4</v>
      </c>
      <c r="F33" s="78" t="s">
        <v>4</v>
      </c>
      <c r="G33" s="106" t="s">
        <v>81</v>
      </c>
      <c r="H33" s="38" t="s">
        <v>4</v>
      </c>
      <c r="I33" s="36" t="s">
        <v>4</v>
      </c>
      <c r="J33" s="38" t="s">
        <v>4</v>
      </c>
      <c r="K33" s="78" t="s">
        <v>4</v>
      </c>
      <c r="L33" s="106" t="s">
        <v>82</v>
      </c>
      <c r="M33" s="38" t="s">
        <v>4</v>
      </c>
      <c r="N33" s="36" t="s">
        <v>4</v>
      </c>
      <c r="O33" s="38" t="s">
        <v>4</v>
      </c>
      <c r="P33" s="78" t="s">
        <v>4</v>
      </c>
    </row>
    <row r="34" spans="1:16" ht="39.75" customHeight="1" x14ac:dyDescent="0.2">
      <c r="A34" s="51" t="s">
        <v>124</v>
      </c>
      <c r="B34" s="49" t="s">
        <v>83</v>
      </c>
      <c r="C34" s="9" t="s">
        <v>4</v>
      </c>
      <c r="D34" s="16" t="s">
        <v>4</v>
      </c>
      <c r="E34" s="5" t="s">
        <v>4</v>
      </c>
      <c r="F34" s="81" t="s">
        <v>4</v>
      </c>
      <c r="G34" s="105" t="s">
        <v>84</v>
      </c>
      <c r="H34" s="9" t="s">
        <v>4</v>
      </c>
      <c r="I34" s="16" t="s">
        <v>4</v>
      </c>
      <c r="J34" s="5" t="s">
        <v>4</v>
      </c>
      <c r="K34" s="81" t="s">
        <v>4</v>
      </c>
      <c r="L34" s="105" t="s">
        <v>85</v>
      </c>
      <c r="M34" s="9" t="s">
        <v>4</v>
      </c>
      <c r="N34" s="16" t="s">
        <v>4</v>
      </c>
      <c r="O34" s="5" t="s">
        <v>4</v>
      </c>
      <c r="P34" s="81" t="s">
        <v>4</v>
      </c>
    </row>
    <row r="35" spans="1:16" ht="17.25" customHeight="1" x14ac:dyDescent="0.2">
      <c r="A35" s="59" t="s">
        <v>122</v>
      </c>
      <c r="B35" s="50" t="s">
        <v>86</v>
      </c>
      <c r="C35" s="38" t="s">
        <v>4</v>
      </c>
      <c r="D35" s="36" t="s">
        <v>4</v>
      </c>
      <c r="E35" s="38" t="s">
        <v>4</v>
      </c>
      <c r="F35" s="78" t="s">
        <v>4</v>
      </c>
      <c r="G35" s="106" t="s">
        <v>87</v>
      </c>
      <c r="H35" s="38" t="s">
        <v>4</v>
      </c>
      <c r="I35" s="36" t="s">
        <v>4</v>
      </c>
      <c r="J35" s="38" t="s">
        <v>4</v>
      </c>
      <c r="K35" s="78" t="s">
        <v>4</v>
      </c>
      <c r="L35" s="106" t="s">
        <v>88</v>
      </c>
      <c r="M35" s="38" t="s">
        <v>4</v>
      </c>
      <c r="N35" s="36" t="s">
        <v>4</v>
      </c>
      <c r="O35" s="38" t="s">
        <v>4</v>
      </c>
      <c r="P35" s="78" t="s">
        <v>4</v>
      </c>
    </row>
    <row r="36" spans="1:16" ht="17.25" customHeight="1" thickBot="1" x14ac:dyDescent="0.25">
      <c r="A36" s="61" t="s">
        <v>123</v>
      </c>
      <c r="B36" s="93" t="s">
        <v>89</v>
      </c>
      <c r="C36" s="89" t="s">
        <v>4</v>
      </c>
      <c r="D36" s="71" t="s">
        <v>4</v>
      </c>
      <c r="E36" s="83" t="s">
        <v>4</v>
      </c>
      <c r="F36" s="84" t="s">
        <v>4</v>
      </c>
      <c r="G36" s="107" t="s">
        <v>90</v>
      </c>
      <c r="H36" s="89" t="s">
        <v>4</v>
      </c>
      <c r="I36" s="71" t="s">
        <v>4</v>
      </c>
      <c r="J36" s="83" t="s">
        <v>4</v>
      </c>
      <c r="K36" s="84" t="s">
        <v>4</v>
      </c>
      <c r="L36" s="107" t="s">
        <v>91</v>
      </c>
      <c r="M36" s="89" t="s">
        <v>4</v>
      </c>
      <c r="N36" s="71" t="s">
        <v>4</v>
      </c>
      <c r="O36" s="83" t="s">
        <v>4</v>
      </c>
      <c r="P36" s="84" t="s">
        <v>4</v>
      </c>
    </row>
    <row r="37" spans="1:16" x14ac:dyDescent="0.2">
      <c r="M37" s="4"/>
    </row>
    <row r="75" spans="1:16" x14ac:dyDescent="0.2">
      <c r="A75" s="2"/>
      <c r="B75" s="45"/>
      <c r="C75" s="8"/>
      <c r="D75" s="18"/>
      <c r="E75" s="9"/>
      <c r="F75" s="10"/>
      <c r="G75" s="12"/>
      <c r="H75" s="8"/>
      <c r="I75" s="18"/>
      <c r="J75" s="9"/>
      <c r="K75" s="10"/>
      <c r="L75" s="12"/>
      <c r="M75" s="8"/>
      <c r="N75" s="18"/>
      <c r="O75" s="9"/>
      <c r="P75" s="10"/>
    </row>
    <row r="76" spans="1:16" x14ac:dyDescent="0.2">
      <c r="A76" s="2"/>
      <c r="B76" s="45"/>
      <c r="C76" s="8"/>
      <c r="D76" s="18"/>
      <c r="E76" s="9"/>
      <c r="F76" s="10"/>
      <c r="G76" s="12"/>
      <c r="H76" s="8"/>
      <c r="I76" s="18"/>
      <c r="J76" s="9"/>
      <c r="K76" s="10"/>
      <c r="L76" s="12"/>
      <c r="M76" s="8"/>
      <c r="N76" s="18"/>
      <c r="O76" s="9"/>
      <c r="P76" s="10"/>
    </row>
  </sheetData>
  <mergeCells count="5">
    <mergeCell ref="B4:F4"/>
    <mergeCell ref="A1:P1"/>
    <mergeCell ref="A2:P2"/>
    <mergeCell ref="G4:K4"/>
    <mergeCell ref="L4:P4"/>
  </mergeCells>
  <phoneticPr fontId="0" type="noConversion"/>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rowBreaks count="1" manualBreakCount="1">
    <brk id="133"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Q99"/>
  <sheetViews>
    <sheetView showGridLines="0" zoomScale="80" zoomScaleNormal="80" zoomScaleSheetLayoutView="75" workbookViewId="0">
      <selection sqref="A1:P1"/>
    </sheetView>
  </sheetViews>
  <sheetFormatPr defaultRowHeight="12.75" x14ac:dyDescent="0.2"/>
  <cols>
    <col min="1" max="1" width="131.140625" customWidth="1"/>
    <col min="2" max="2" width="8.140625" style="23" customWidth="1"/>
    <col min="3" max="3" width="9.85546875" customWidth="1"/>
    <col min="4" max="4" width="9.85546875" style="17" customWidth="1"/>
    <col min="5" max="6" width="9.85546875" customWidth="1"/>
    <col min="7" max="7" width="8.140625" customWidth="1"/>
    <col min="8" max="8" width="10.28515625" customWidth="1"/>
    <col min="9" max="9" width="10.28515625" style="17" customWidth="1"/>
    <col min="10" max="11" width="10.28515625" customWidth="1"/>
    <col min="12" max="12" width="8.140625" customWidth="1"/>
    <col min="13" max="13" width="10.28515625" customWidth="1"/>
    <col min="14" max="14" width="10.28515625" style="17" customWidth="1"/>
    <col min="15" max="16" width="10.28515625" customWidth="1"/>
    <col min="17" max="17" width="9.7109375" style="19" customWidth="1"/>
  </cols>
  <sheetData>
    <row r="1" spans="1:16" ht="20.25" x14ac:dyDescent="0.3">
      <c r="A1" s="190" t="s">
        <v>131</v>
      </c>
      <c r="B1" s="190"/>
      <c r="C1" s="190"/>
      <c r="D1" s="190"/>
      <c r="E1" s="190"/>
      <c r="F1" s="190"/>
      <c r="G1" s="190"/>
      <c r="H1" s="190"/>
      <c r="I1" s="190"/>
      <c r="J1" s="190"/>
      <c r="K1" s="190"/>
      <c r="L1" s="190"/>
      <c r="M1" s="190"/>
      <c r="N1" s="190"/>
      <c r="O1" s="190"/>
      <c r="P1" s="190"/>
    </row>
    <row r="2" spans="1:16" ht="20.25" x14ac:dyDescent="0.3">
      <c r="A2" s="190" t="s">
        <v>93</v>
      </c>
      <c r="B2" s="190"/>
      <c r="C2" s="190"/>
      <c r="D2" s="190"/>
      <c r="E2" s="190"/>
      <c r="F2" s="190"/>
      <c r="G2" s="190"/>
      <c r="H2" s="190"/>
      <c r="I2" s="190"/>
      <c r="J2" s="190"/>
      <c r="K2" s="190"/>
      <c r="L2" s="190"/>
      <c r="M2" s="190"/>
      <c r="N2" s="190"/>
      <c r="O2" s="190"/>
      <c r="P2" s="190"/>
    </row>
    <row r="3" spans="1:16" ht="21" thickBot="1" x14ac:dyDescent="0.35">
      <c r="A3" s="167"/>
      <c r="B3" s="167"/>
      <c r="C3" s="167"/>
      <c r="D3" s="167"/>
      <c r="E3" s="167"/>
      <c r="F3" s="167"/>
      <c r="G3" s="167"/>
      <c r="H3" s="167"/>
      <c r="I3" s="167"/>
      <c r="J3" s="167"/>
      <c r="K3" s="167"/>
      <c r="L3" s="167"/>
      <c r="M3" s="167"/>
      <c r="N3" s="167"/>
      <c r="O3" s="167"/>
      <c r="P3" s="167"/>
    </row>
    <row r="4" spans="1:16" ht="24" customHeight="1" thickBot="1" x14ac:dyDescent="0.25">
      <c r="A4" s="1"/>
      <c r="B4" s="191" t="s">
        <v>95</v>
      </c>
      <c r="C4" s="192"/>
      <c r="D4" s="192"/>
      <c r="E4" s="192"/>
      <c r="F4" s="193"/>
      <c r="G4" s="191" t="s">
        <v>96</v>
      </c>
      <c r="H4" s="192"/>
      <c r="I4" s="192"/>
      <c r="J4" s="192"/>
      <c r="K4" s="193"/>
      <c r="L4" s="191" t="s">
        <v>97</v>
      </c>
      <c r="M4" s="192"/>
      <c r="N4" s="192"/>
      <c r="O4" s="192"/>
      <c r="P4" s="193"/>
    </row>
    <row r="5" spans="1:16" ht="33" customHeight="1" x14ac:dyDescent="0.35">
      <c r="A5" s="177" t="s">
        <v>0</v>
      </c>
      <c r="B5" s="172" t="s">
        <v>1</v>
      </c>
      <c r="C5" s="123" t="s">
        <v>98</v>
      </c>
      <c r="D5" s="170" t="s">
        <v>137</v>
      </c>
      <c r="E5" s="120" t="s">
        <v>99</v>
      </c>
      <c r="F5" s="121" t="s">
        <v>2</v>
      </c>
      <c r="G5" s="62" t="s">
        <v>1</v>
      </c>
      <c r="H5" s="123" t="s">
        <v>98</v>
      </c>
      <c r="I5" s="170" t="s">
        <v>137</v>
      </c>
      <c r="J5" s="120" t="s">
        <v>99</v>
      </c>
      <c r="K5" s="121" t="s">
        <v>2</v>
      </c>
      <c r="L5" s="62" t="s">
        <v>1</v>
      </c>
      <c r="M5" s="123" t="s">
        <v>98</v>
      </c>
      <c r="N5" s="170" t="s">
        <v>137</v>
      </c>
      <c r="O5" s="120" t="s">
        <v>99</v>
      </c>
      <c r="P5" s="121" t="s">
        <v>2</v>
      </c>
    </row>
    <row r="6" spans="1:16" ht="13.5" thickBot="1" x14ac:dyDescent="0.25">
      <c r="A6" s="178"/>
      <c r="B6" s="173"/>
      <c r="C6" s="115" t="s">
        <v>3</v>
      </c>
      <c r="D6" s="112" t="s">
        <v>3</v>
      </c>
      <c r="E6" s="116" t="s">
        <v>3</v>
      </c>
      <c r="F6" s="118" t="s">
        <v>3</v>
      </c>
      <c r="G6" s="110"/>
      <c r="H6" s="115" t="s">
        <v>3</v>
      </c>
      <c r="I6" s="112" t="s">
        <v>3</v>
      </c>
      <c r="J6" s="116" t="s">
        <v>3</v>
      </c>
      <c r="K6" s="118" t="s">
        <v>3</v>
      </c>
      <c r="L6" s="110"/>
      <c r="M6" s="115" t="s">
        <v>3</v>
      </c>
      <c r="N6" s="112" t="s">
        <v>3</v>
      </c>
      <c r="O6" s="116" t="s">
        <v>3</v>
      </c>
      <c r="P6" s="118" t="s">
        <v>3</v>
      </c>
    </row>
    <row r="7" spans="1:16" ht="15.75" customHeight="1" x14ac:dyDescent="0.2">
      <c r="A7" s="176" t="s">
        <v>108</v>
      </c>
      <c r="B7" s="62"/>
      <c r="C7" s="74"/>
      <c r="D7" s="64"/>
      <c r="E7" s="75"/>
      <c r="F7" s="85"/>
      <c r="G7" s="104"/>
      <c r="H7" s="74"/>
      <c r="I7" s="64"/>
      <c r="J7" s="75"/>
      <c r="K7" s="85"/>
      <c r="L7" s="104"/>
      <c r="M7" s="74"/>
      <c r="N7" s="64"/>
      <c r="O7" s="75"/>
      <c r="P7" s="85"/>
    </row>
    <row r="8" spans="1:16" ht="42" customHeight="1" x14ac:dyDescent="0.2">
      <c r="A8" s="51" t="s">
        <v>127</v>
      </c>
      <c r="B8" s="46" t="s">
        <v>5</v>
      </c>
      <c r="C8" s="9">
        <f>'Annual Standard Rates'!C8/4</f>
        <v>116</v>
      </c>
      <c r="D8" s="16">
        <f>C8/11</f>
        <v>10.545454545454545</v>
      </c>
      <c r="E8" s="5">
        <f>C8*10%</f>
        <v>11.600000000000001</v>
      </c>
      <c r="F8" s="90">
        <f>C8+E8</f>
        <v>127.6</v>
      </c>
      <c r="G8" s="13" t="s">
        <v>6</v>
      </c>
      <c r="H8" s="9">
        <f>'Annual Standard Rates'!H8/4</f>
        <v>104</v>
      </c>
      <c r="I8" s="16">
        <f>H8/11</f>
        <v>9.454545454545455</v>
      </c>
      <c r="J8" s="5">
        <f>H8*10%</f>
        <v>10.4</v>
      </c>
      <c r="K8" s="90">
        <f>H8+J8</f>
        <v>114.4</v>
      </c>
      <c r="L8" s="13" t="s">
        <v>7</v>
      </c>
      <c r="M8" s="9">
        <f>'Annual Standard Rates'!M8/4</f>
        <v>90</v>
      </c>
      <c r="N8" s="16">
        <f>M8/11</f>
        <v>8.1818181818181817</v>
      </c>
      <c r="O8" s="5">
        <f>M8*10%</f>
        <v>9</v>
      </c>
      <c r="P8" s="90">
        <f>M8+O8</f>
        <v>99</v>
      </c>
    </row>
    <row r="9" spans="1:16" ht="33.75" customHeight="1" x14ac:dyDescent="0.2">
      <c r="A9" s="52" t="s">
        <v>101</v>
      </c>
      <c r="B9" s="47" t="s">
        <v>8</v>
      </c>
      <c r="C9" s="38">
        <f>'Annual Standard Rates'!C9/4</f>
        <v>116</v>
      </c>
      <c r="D9" s="36">
        <f>C9/11</f>
        <v>10.545454545454545</v>
      </c>
      <c r="E9" s="38">
        <f>C9*10%</f>
        <v>11.600000000000001</v>
      </c>
      <c r="F9" s="91">
        <f>C9+E9</f>
        <v>127.6</v>
      </c>
      <c r="G9" s="37" t="s">
        <v>9</v>
      </c>
      <c r="H9" s="38">
        <f>'Annual Standard Rates'!H9/4</f>
        <v>103.75</v>
      </c>
      <c r="I9" s="36">
        <f>H9/11</f>
        <v>9.4318181818181817</v>
      </c>
      <c r="J9" s="38">
        <f>H9*10%</f>
        <v>10.375</v>
      </c>
      <c r="K9" s="78">
        <f>H9+J9</f>
        <v>114.125</v>
      </c>
      <c r="L9" s="37" t="s">
        <v>10</v>
      </c>
      <c r="M9" s="38">
        <f>'Annual Standard Rates'!M9/4</f>
        <v>85.5</v>
      </c>
      <c r="N9" s="36">
        <f>M9/11</f>
        <v>7.7727272727272725</v>
      </c>
      <c r="O9" s="38">
        <f>M9*10%</f>
        <v>8.5500000000000007</v>
      </c>
      <c r="P9" s="91">
        <f>M9+O9</f>
        <v>94.05</v>
      </c>
    </row>
    <row r="10" spans="1:16" ht="17.25" customHeight="1" x14ac:dyDescent="0.3">
      <c r="A10" s="53" t="s">
        <v>102</v>
      </c>
      <c r="B10" s="46" t="s">
        <v>11</v>
      </c>
      <c r="C10" s="9">
        <f>'Annual Standard Rates'!C10/4</f>
        <v>164.25</v>
      </c>
      <c r="D10" s="16">
        <f>C10/11</f>
        <v>14.931818181818182</v>
      </c>
      <c r="E10" s="5">
        <f>C10*10%</f>
        <v>16.425000000000001</v>
      </c>
      <c r="F10" s="90">
        <f>C10+E10</f>
        <v>180.67500000000001</v>
      </c>
      <c r="G10" s="13" t="s">
        <v>12</v>
      </c>
      <c r="H10" s="9">
        <f>'Annual Standard Rates'!H10/4</f>
        <v>103.75</v>
      </c>
      <c r="I10" s="16">
        <f>H10/11</f>
        <v>9.4318181818181817</v>
      </c>
      <c r="J10" s="5">
        <f>H10*10%</f>
        <v>10.375</v>
      </c>
      <c r="K10" s="90">
        <f>H10+J10</f>
        <v>114.125</v>
      </c>
      <c r="L10" s="13" t="s">
        <v>13</v>
      </c>
      <c r="M10" s="9">
        <f>'Annual Standard Rates'!M10/4</f>
        <v>85.5</v>
      </c>
      <c r="N10" s="16">
        <f>M10/11</f>
        <v>7.7727272727272725</v>
      </c>
      <c r="O10" s="5">
        <f>M10*10%</f>
        <v>8.5500000000000007</v>
      </c>
      <c r="P10" s="90">
        <f>M10+O10</f>
        <v>94.05</v>
      </c>
    </row>
    <row r="11" spans="1:16" ht="17.25" customHeight="1" x14ac:dyDescent="0.2">
      <c r="A11" s="54" t="s">
        <v>103</v>
      </c>
      <c r="B11" s="47" t="s">
        <v>14</v>
      </c>
      <c r="C11" s="38" t="s">
        <v>4</v>
      </c>
      <c r="D11" s="36" t="s">
        <v>4</v>
      </c>
      <c r="E11" s="38" t="s">
        <v>4</v>
      </c>
      <c r="F11" s="91" t="s">
        <v>4</v>
      </c>
      <c r="G11" s="37" t="s">
        <v>15</v>
      </c>
      <c r="H11" s="38" t="s">
        <v>4</v>
      </c>
      <c r="I11" s="36" t="s">
        <v>4</v>
      </c>
      <c r="J11" s="38" t="s">
        <v>4</v>
      </c>
      <c r="K11" s="91" t="s">
        <v>4</v>
      </c>
      <c r="L11" s="37" t="s">
        <v>16</v>
      </c>
      <c r="M11" s="38" t="s">
        <v>4</v>
      </c>
      <c r="N11" s="36" t="s">
        <v>4</v>
      </c>
      <c r="O11" s="38" t="s">
        <v>4</v>
      </c>
      <c r="P11" s="91" t="s">
        <v>4</v>
      </c>
    </row>
    <row r="12" spans="1:16" ht="36.75" customHeight="1" x14ac:dyDescent="0.2">
      <c r="A12" s="55" t="s">
        <v>104</v>
      </c>
      <c r="B12" s="46" t="s">
        <v>17</v>
      </c>
      <c r="C12" s="9" t="s">
        <v>4</v>
      </c>
      <c r="D12" s="16" t="s">
        <v>4</v>
      </c>
      <c r="E12" s="5" t="s">
        <v>4</v>
      </c>
      <c r="F12" s="90" t="s">
        <v>4</v>
      </c>
      <c r="G12" s="13" t="s">
        <v>18</v>
      </c>
      <c r="H12" s="9" t="s">
        <v>4</v>
      </c>
      <c r="I12" s="16" t="s">
        <v>4</v>
      </c>
      <c r="J12" s="5" t="s">
        <v>4</v>
      </c>
      <c r="K12" s="90" t="s">
        <v>4</v>
      </c>
      <c r="L12" s="13" t="s">
        <v>19</v>
      </c>
      <c r="M12" s="9" t="s">
        <v>4</v>
      </c>
      <c r="N12" s="16" t="s">
        <v>4</v>
      </c>
      <c r="O12" s="5" t="s">
        <v>4</v>
      </c>
      <c r="P12" s="90" t="s">
        <v>4</v>
      </c>
    </row>
    <row r="13" spans="1:16" ht="36.75" customHeight="1" x14ac:dyDescent="0.2">
      <c r="A13" s="52" t="s">
        <v>105</v>
      </c>
      <c r="B13" s="47" t="s">
        <v>20</v>
      </c>
      <c r="C13" s="38" t="s">
        <v>4</v>
      </c>
      <c r="D13" s="79"/>
      <c r="E13" s="39"/>
      <c r="F13" s="92"/>
      <c r="G13" s="37" t="s">
        <v>21</v>
      </c>
      <c r="H13" s="38" t="s">
        <v>4</v>
      </c>
      <c r="I13" s="79"/>
      <c r="J13" s="39"/>
      <c r="K13" s="92"/>
      <c r="L13" s="37" t="s">
        <v>22</v>
      </c>
      <c r="M13" s="38" t="s">
        <v>4</v>
      </c>
      <c r="N13" s="79"/>
      <c r="O13" s="39"/>
      <c r="P13" s="92"/>
    </row>
    <row r="14" spans="1:16" ht="17.25" customHeight="1" thickBot="1" x14ac:dyDescent="0.25">
      <c r="A14" s="125" t="s">
        <v>106</v>
      </c>
      <c r="B14" s="82" t="s">
        <v>23</v>
      </c>
      <c r="C14" s="89" t="s">
        <v>4</v>
      </c>
      <c r="D14" s="71" t="s">
        <v>4</v>
      </c>
      <c r="E14" s="83" t="s">
        <v>4</v>
      </c>
      <c r="F14" s="96" t="s">
        <v>4</v>
      </c>
      <c r="G14" s="103" t="s">
        <v>24</v>
      </c>
      <c r="H14" s="89" t="s">
        <v>4</v>
      </c>
      <c r="I14" s="71" t="s">
        <v>4</v>
      </c>
      <c r="J14" s="83" t="s">
        <v>4</v>
      </c>
      <c r="K14" s="96" t="s">
        <v>4</v>
      </c>
      <c r="L14" s="103" t="s">
        <v>25</v>
      </c>
      <c r="M14" s="89" t="s">
        <v>4</v>
      </c>
      <c r="N14" s="71" t="s">
        <v>4</v>
      </c>
      <c r="O14" s="83" t="s">
        <v>4</v>
      </c>
      <c r="P14" s="96" t="s">
        <v>4</v>
      </c>
    </row>
    <row r="15" spans="1:16" ht="41.25" customHeight="1" x14ac:dyDescent="0.2">
      <c r="A15" s="126" t="s">
        <v>109</v>
      </c>
      <c r="B15" s="143" t="s">
        <v>26</v>
      </c>
      <c r="C15" s="144">
        <f>'Annual Standard Rates'!C15/4</f>
        <v>116.25</v>
      </c>
      <c r="D15" s="136">
        <f>C15/11</f>
        <v>10.568181818181818</v>
      </c>
      <c r="E15" s="145">
        <f>C15*10%</f>
        <v>11.625</v>
      </c>
      <c r="F15" s="150">
        <f>C15+E15</f>
        <v>127.875</v>
      </c>
      <c r="G15" s="161" t="s">
        <v>27</v>
      </c>
      <c r="H15" s="144">
        <f>'Annual Standard Rates'!H15/4</f>
        <v>88</v>
      </c>
      <c r="I15" s="136">
        <f>H15/11</f>
        <v>8</v>
      </c>
      <c r="J15" s="145">
        <f>H15*10%</f>
        <v>8.8000000000000007</v>
      </c>
      <c r="K15" s="162">
        <f>H15+J15</f>
        <v>96.8</v>
      </c>
      <c r="L15" s="161" t="s">
        <v>28</v>
      </c>
      <c r="M15" s="144">
        <f>'Annual Standard Rates'!M15/4</f>
        <v>61</v>
      </c>
      <c r="N15" s="136">
        <f>M15/11</f>
        <v>5.5454545454545459</v>
      </c>
      <c r="O15" s="145">
        <f>M15*10%</f>
        <v>6.1000000000000005</v>
      </c>
      <c r="P15" s="162">
        <f>M15+O15</f>
        <v>67.099999999999994</v>
      </c>
    </row>
    <row r="16" spans="1:16" ht="17.25" customHeight="1" x14ac:dyDescent="0.2">
      <c r="A16" s="54" t="s">
        <v>107</v>
      </c>
      <c r="B16" s="47" t="s">
        <v>29</v>
      </c>
      <c r="C16" s="38">
        <f>'Annual Standard Rates'!C16/4</f>
        <v>169.25</v>
      </c>
      <c r="D16" s="36">
        <f>C16/11</f>
        <v>15.386363636363637</v>
      </c>
      <c r="E16" s="38">
        <f>C16*10%</f>
        <v>16.925000000000001</v>
      </c>
      <c r="F16" s="91">
        <f>C16+E16</f>
        <v>186.17500000000001</v>
      </c>
      <c r="G16" s="37" t="s">
        <v>30</v>
      </c>
      <c r="H16" s="38">
        <f>'Annual Standard Rates'!H16/4</f>
        <v>148</v>
      </c>
      <c r="I16" s="36">
        <f>H16/11</f>
        <v>13.454545454545455</v>
      </c>
      <c r="J16" s="38">
        <f>H16*10%</f>
        <v>14.8</v>
      </c>
      <c r="K16" s="91">
        <f>H16+J16</f>
        <v>162.80000000000001</v>
      </c>
      <c r="L16" s="37" t="s">
        <v>31</v>
      </c>
      <c r="M16" s="38">
        <f>'Annual Standard Rates'!M16/4</f>
        <v>127</v>
      </c>
      <c r="N16" s="36">
        <f>M16/11</f>
        <v>11.545454545454545</v>
      </c>
      <c r="O16" s="38">
        <f>M16*10%</f>
        <v>12.700000000000001</v>
      </c>
      <c r="P16" s="91">
        <f>M16+O16</f>
        <v>139.69999999999999</v>
      </c>
    </row>
    <row r="17" spans="1:16" ht="17.25" customHeight="1" x14ac:dyDescent="0.2">
      <c r="A17" s="53" t="s">
        <v>100</v>
      </c>
      <c r="B17" s="46" t="s">
        <v>32</v>
      </c>
      <c r="C17" s="9">
        <f>'Annual Standard Rates'!C17/4</f>
        <v>469.75</v>
      </c>
      <c r="D17" s="16">
        <f>C17/11</f>
        <v>42.704545454545453</v>
      </c>
      <c r="E17" s="5">
        <f>C17*10%</f>
        <v>46.975000000000001</v>
      </c>
      <c r="F17" s="90">
        <f>C17+E17</f>
        <v>516.72500000000002</v>
      </c>
      <c r="G17" s="13" t="s">
        <v>33</v>
      </c>
      <c r="H17" s="9">
        <f>'Annual Standard Rates'!H17/4</f>
        <v>375.25</v>
      </c>
      <c r="I17" s="16">
        <f>H17/11</f>
        <v>34.113636363636367</v>
      </c>
      <c r="J17" s="5">
        <f>H17*10%</f>
        <v>37.524999999999999</v>
      </c>
      <c r="K17" s="90">
        <f>H17+J17</f>
        <v>412.77499999999998</v>
      </c>
      <c r="L17" s="13" t="s">
        <v>34</v>
      </c>
      <c r="M17" s="9">
        <f>'Annual Standard Rates'!M17/4</f>
        <v>282.75</v>
      </c>
      <c r="N17" s="16">
        <f>M17/11</f>
        <v>25.704545454545453</v>
      </c>
      <c r="O17" s="5">
        <f>M17*10%</f>
        <v>28.275000000000002</v>
      </c>
      <c r="P17" s="90">
        <f>M17+O17</f>
        <v>311.02499999999998</v>
      </c>
    </row>
    <row r="18" spans="1:16" ht="29.25" customHeight="1" thickBot="1" x14ac:dyDescent="0.25">
      <c r="A18" s="171" t="s">
        <v>125</v>
      </c>
      <c r="B18" s="147" t="s">
        <v>35</v>
      </c>
      <c r="C18" s="148" t="s">
        <v>4</v>
      </c>
      <c r="D18" s="141" t="s">
        <v>4</v>
      </c>
      <c r="E18" s="148" t="s">
        <v>4</v>
      </c>
      <c r="F18" s="153" t="s">
        <v>4</v>
      </c>
      <c r="G18" s="160" t="s">
        <v>36</v>
      </c>
      <c r="H18" s="148" t="s">
        <v>4</v>
      </c>
      <c r="I18" s="141" t="s">
        <v>4</v>
      </c>
      <c r="J18" s="148" t="s">
        <v>4</v>
      </c>
      <c r="K18" s="153" t="s">
        <v>4</v>
      </c>
      <c r="L18" s="160" t="s">
        <v>37</v>
      </c>
      <c r="M18" s="148" t="s">
        <v>4</v>
      </c>
      <c r="N18" s="141" t="s">
        <v>4</v>
      </c>
      <c r="O18" s="148" t="s">
        <v>4</v>
      </c>
      <c r="P18" s="153" t="s">
        <v>4</v>
      </c>
    </row>
    <row r="19" spans="1:16" ht="51.75" customHeight="1" x14ac:dyDescent="0.2">
      <c r="A19" s="56" t="s">
        <v>111</v>
      </c>
      <c r="B19" s="46" t="s">
        <v>38</v>
      </c>
      <c r="C19" s="9">
        <f>'Annual Standard Rates'!C19/4</f>
        <v>19.25</v>
      </c>
      <c r="D19" s="16">
        <f t="shared" ref="D19:D24" si="0">C19/11</f>
        <v>1.75</v>
      </c>
      <c r="E19" s="5">
        <f t="shared" ref="E19:E24" si="1">C19*10%</f>
        <v>1.925</v>
      </c>
      <c r="F19" s="90">
        <f t="shared" ref="F19:F24" si="2">C19+E19</f>
        <v>21.175000000000001</v>
      </c>
      <c r="G19" s="13" t="s">
        <v>39</v>
      </c>
      <c r="H19" s="9">
        <f>'Annual Standard Rates'!H19/4</f>
        <v>19.25</v>
      </c>
      <c r="I19" s="16">
        <f t="shared" ref="I19:I24" si="3">H19/11</f>
        <v>1.75</v>
      </c>
      <c r="J19" s="5">
        <f t="shared" ref="J19:J24" si="4">H19*10%</f>
        <v>1.925</v>
      </c>
      <c r="K19" s="90">
        <f t="shared" ref="K19:K24" si="5">H19+J19</f>
        <v>21.175000000000001</v>
      </c>
      <c r="L19" s="13" t="s">
        <v>40</v>
      </c>
      <c r="M19" s="9">
        <f>'Annual Standard Rates'!M19/4</f>
        <v>19.25</v>
      </c>
      <c r="N19" s="16">
        <f t="shared" ref="N19:N24" si="6">M19/11</f>
        <v>1.75</v>
      </c>
      <c r="O19" s="5">
        <f t="shared" ref="O19:O24" si="7">M19*10%</f>
        <v>1.925</v>
      </c>
      <c r="P19" s="90">
        <f t="shared" ref="P19:P24" si="8">M19+O19</f>
        <v>21.175000000000001</v>
      </c>
    </row>
    <row r="20" spans="1:16" ht="17.25" customHeight="1" x14ac:dyDescent="0.2">
      <c r="A20" s="54" t="s">
        <v>114</v>
      </c>
      <c r="B20" s="47" t="s">
        <v>41</v>
      </c>
      <c r="C20" s="38">
        <f>'Annual Standard Rates'!C20/4</f>
        <v>76.75</v>
      </c>
      <c r="D20" s="36">
        <f t="shared" si="0"/>
        <v>6.9772727272727275</v>
      </c>
      <c r="E20" s="38">
        <f t="shared" si="1"/>
        <v>7.6750000000000007</v>
      </c>
      <c r="F20" s="91">
        <f t="shared" si="2"/>
        <v>84.424999999999997</v>
      </c>
      <c r="G20" s="37" t="s">
        <v>42</v>
      </c>
      <c r="H20" s="38">
        <f>'Annual Standard Rates'!H20/4</f>
        <v>67.25</v>
      </c>
      <c r="I20" s="36">
        <f t="shared" si="3"/>
        <v>6.1136363636363633</v>
      </c>
      <c r="J20" s="38">
        <f t="shared" si="4"/>
        <v>6.7250000000000005</v>
      </c>
      <c r="K20" s="91">
        <f t="shared" si="5"/>
        <v>73.974999999999994</v>
      </c>
      <c r="L20" s="37" t="s">
        <v>43</v>
      </c>
      <c r="M20" s="38">
        <f>'Annual Standard Rates'!M20/4</f>
        <v>58</v>
      </c>
      <c r="N20" s="36">
        <f t="shared" si="6"/>
        <v>5.2727272727272725</v>
      </c>
      <c r="O20" s="38">
        <f t="shared" si="7"/>
        <v>5.8000000000000007</v>
      </c>
      <c r="P20" s="91">
        <f t="shared" si="8"/>
        <v>63.8</v>
      </c>
    </row>
    <row r="21" spans="1:16" ht="17.25" customHeight="1" x14ac:dyDescent="0.2">
      <c r="A21" s="53" t="s">
        <v>112</v>
      </c>
      <c r="B21" s="46" t="s">
        <v>44</v>
      </c>
      <c r="C21" s="9">
        <f>'Annual Standard Rates'!C21/4</f>
        <v>102</v>
      </c>
      <c r="D21" s="16">
        <f t="shared" si="0"/>
        <v>9.2727272727272734</v>
      </c>
      <c r="E21" s="5">
        <f t="shared" si="1"/>
        <v>10.200000000000001</v>
      </c>
      <c r="F21" s="90">
        <f t="shared" si="2"/>
        <v>112.2</v>
      </c>
      <c r="G21" s="13" t="s">
        <v>45</v>
      </c>
      <c r="H21" s="9">
        <f>'Annual Standard Rates'!H21/4</f>
        <v>91.25</v>
      </c>
      <c r="I21" s="16">
        <f t="shared" si="3"/>
        <v>8.295454545454545</v>
      </c>
      <c r="J21" s="5">
        <f t="shared" si="4"/>
        <v>9.125</v>
      </c>
      <c r="K21" s="90">
        <f t="shared" si="5"/>
        <v>100.375</v>
      </c>
      <c r="L21" s="13" t="s">
        <v>46</v>
      </c>
      <c r="M21" s="9">
        <f>'Annual Standard Rates'!M21/4</f>
        <v>81.25</v>
      </c>
      <c r="N21" s="16">
        <f t="shared" si="6"/>
        <v>7.3863636363636367</v>
      </c>
      <c r="O21" s="5">
        <f t="shared" si="7"/>
        <v>8.125</v>
      </c>
      <c r="P21" s="90">
        <f t="shared" si="8"/>
        <v>89.375</v>
      </c>
    </row>
    <row r="22" spans="1:16" ht="17.25" customHeight="1" x14ac:dyDescent="0.2">
      <c r="A22" s="54" t="s">
        <v>113</v>
      </c>
      <c r="B22" s="47" t="s">
        <v>47</v>
      </c>
      <c r="C22" s="38">
        <f>'Annual Standard Rates'!C22/4</f>
        <v>138.75</v>
      </c>
      <c r="D22" s="36">
        <f t="shared" si="0"/>
        <v>12.613636363636363</v>
      </c>
      <c r="E22" s="38">
        <f t="shared" si="1"/>
        <v>13.875</v>
      </c>
      <c r="F22" s="91">
        <f t="shared" si="2"/>
        <v>152.625</v>
      </c>
      <c r="G22" s="37" t="s">
        <v>48</v>
      </c>
      <c r="H22" s="38">
        <f>'Annual Standard Rates'!H22/4</f>
        <v>123.75</v>
      </c>
      <c r="I22" s="36">
        <f t="shared" si="3"/>
        <v>11.25</v>
      </c>
      <c r="J22" s="38">
        <f t="shared" si="4"/>
        <v>12.375</v>
      </c>
      <c r="K22" s="91">
        <f t="shared" si="5"/>
        <v>136.125</v>
      </c>
      <c r="L22" s="37" t="s">
        <v>49</v>
      </c>
      <c r="M22" s="38">
        <f>'Annual Standard Rates'!M22/4</f>
        <v>108.25</v>
      </c>
      <c r="N22" s="36">
        <f t="shared" si="6"/>
        <v>9.8409090909090917</v>
      </c>
      <c r="O22" s="38">
        <f t="shared" si="7"/>
        <v>10.825000000000001</v>
      </c>
      <c r="P22" s="91">
        <f t="shared" si="8"/>
        <v>119.075</v>
      </c>
    </row>
    <row r="23" spans="1:16" ht="33.75" customHeight="1" x14ac:dyDescent="0.2">
      <c r="A23" s="55" t="s">
        <v>139</v>
      </c>
      <c r="B23" s="46" t="s">
        <v>50</v>
      </c>
      <c r="C23" s="9">
        <f>'Annual Standard Rates'!C23/4</f>
        <v>85.5</v>
      </c>
      <c r="D23" s="16">
        <f t="shared" si="0"/>
        <v>7.7727272727272725</v>
      </c>
      <c r="E23" s="5">
        <f t="shared" si="1"/>
        <v>8.5500000000000007</v>
      </c>
      <c r="F23" s="90">
        <f t="shared" si="2"/>
        <v>94.05</v>
      </c>
      <c r="G23" s="13" t="s">
        <v>51</v>
      </c>
      <c r="H23" s="9">
        <f>'Annual Standard Rates'!H23/4</f>
        <v>74.75</v>
      </c>
      <c r="I23" s="16">
        <f t="shared" si="3"/>
        <v>6.7954545454545459</v>
      </c>
      <c r="J23" s="5">
        <f t="shared" si="4"/>
        <v>7.4750000000000005</v>
      </c>
      <c r="K23" s="90">
        <f t="shared" si="5"/>
        <v>82.224999999999994</v>
      </c>
      <c r="L23" s="13" t="s">
        <v>52</v>
      </c>
      <c r="M23" s="9">
        <f>'Annual Standard Rates'!M23/4</f>
        <v>64.75</v>
      </c>
      <c r="N23" s="16">
        <f t="shared" si="6"/>
        <v>5.8863636363636367</v>
      </c>
      <c r="O23" s="5">
        <f t="shared" si="7"/>
        <v>6.4750000000000005</v>
      </c>
      <c r="P23" s="90">
        <f t="shared" si="8"/>
        <v>71.224999999999994</v>
      </c>
    </row>
    <row r="24" spans="1:16" ht="17.25" customHeight="1" thickBot="1" x14ac:dyDescent="0.25">
      <c r="A24" s="127" t="s">
        <v>115</v>
      </c>
      <c r="B24" s="147" t="s">
        <v>53</v>
      </c>
      <c r="C24" s="148">
        <f>'Annual Standard Rates'!C24/4</f>
        <v>122.25</v>
      </c>
      <c r="D24" s="141">
        <f t="shared" si="0"/>
        <v>11.113636363636363</v>
      </c>
      <c r="E24" s="148">
        <f t="shared" si="1"/>
        <v>12.225000000000001</v>
      </c>
      <c r="F24" s="153">
        <f t="shared" si="2"/>
        <v>134.47499999999999</v>
      </c>
      <c r="G24" s="160" t="s">
        <v>54</v>
      </c>
      <c r="H24" s="148">
        <f>'Annual Standard Rates'!H24/4</f>
        <v>107.25</v>
      </c>
      <c r="I24" s="141">
        <f t="shared" si="3"/>
        <v>9.75</v>
      </c>
      <c r="J24" s="148">
        <f t="shared" si="4"/>
        <v>10.725000000000001</v>
      </c>
      <c r="K24" s="153">
        <f t="shared" si="5"/>
        <v>117.97499999999999</v>
      </c>
      <c r="L24" s="160" t="s">
        <v>55</v>
      </c>
      <c r="M24" s="148">
        <f>'Annual Standard Rates'!M24/4</f>
        <v>91.75</v>
      </c>
      <c r="N24" s="141">
        <f t="shared" si="6"/>
        <v>8.3409090909090917</v>
      </c>
      <c r="O24" s="148">
        <f t="shared" si="7"/>
        <v>9.1750000000000007</v>
      </c>
      <c r="P24" s="153">
        <f t="shared" si="8"/>
        <v>100.925</v>
      </c>
    </row>
    <row r="25" spans="1:16" ht="39" customHeight="1" x14ac:dyDescent="0.2">
      <c r="A25" s="128" t="s">
        <v>110</v>
      </c>
      <c r="B25" s="143" t="s">
        <v>56</v>
      </c>
      <c r="C25" s="144">
        <f>'Annual Standard Rates'!C25/4</f>
        <v>87.75</v>
      </c>
      <c r="D25" s="136">
        <f>C25/11</f>
        <v>7.9772727272727275</v>
      </c>
      <c r="E25" s="145">
        <f>C25*10%</f>
        <v>8.7750000000000004</v>
      </c>
      <c r="F25" s="162">
        <f>C25+E25</f>
        <v>96.525000000000006</v>
      </c>
      <c r="G25" s="161" t="s">
        <v>57</v>
      </c>
      <c r="H25" s="144">
        <f>'Annual Standard Rates'!H25/4</f>
        <v>69.5</v>
      </c>
      <c r="I25" s="136">
        <f>H25/11</f>
        <v>6.3181818181818183</v>
      </c>
      <c r="J25" s="145">
        <f>H25*10%</f>
        <v>6.95</v>
      </c>
      <c r="K25" s="162">
        <f>H25+J25</f>
        <v>76.45</v>
      </c>
      <c r="L25" s="161" t="s">
        <v>58</v>
      </c>
      <c r="M25" s="144">
        <f>'Annual Standard Rates'!M25/4</f>
        <v>22</v>
      </c>
      <c r="N25" s="136">
        <f>M25/11</f>
        <v>2</v>
      </c>
      <c r="O25" s="145">
        <f>M25*10%</f>
        <v>2.2000000000000002</v>
      </c>
      <c r="P25" s="162">
        <f>M25+O25</f>
        <v>24.2</v>
      </c>
    </row>
    <row r="26" spans="1:16" ht="32.25" customHeight="1" x14ac:dyDescent="0.2">
      <c r="A26" s="57" t="s">
        <v>136</v>
      </c>
      <c r="B26" s="47" t="s">
        <v>59</v>
      </c>
      <c r="C26" s="38">
        <f>'Annual Standard Rates'!C26/4</f>
        <v>19.25</v>
      </c>
      <c r="D26" s="36">
        <f>C26/11</f>
        <v>1.75</v>
      </c>
      <c r="E26" s="38">
        <f>C26*10%</f>
        <v>1.925</v>
      </c>
      <c r="F26" s="91">
        <f>C26+E26</f>
        <v>21.175000000000001</v>
      </c>
      <c r="G26" s="37" t="s">
        <v>60</v>
      </c>
      <c r="H26" s="38">
        <f>'Annual Standard Rates'!H26/4</f>
        <v>19.25</v>
      </c>
      <c r="I26" s="36">
        <f>H26/11</f>
        <v>1.75</v>
      </c>
      <c r="J26" s="38">
        <f>H26*10%</f>
        <v>1.925</v>
      </c>
      <c r="K26" s="91">
        <f>H26+J26</f>
        <v>21.175000000000001</v>
      </c>
      <c r="L26" s="37" t="s">
        <v>61</v>
      </c>
      <c r="M26" s="38">
        <f>'Annual Standard Rates'!M26/4</f>
        <v>19.25</v>
      </c>
      <c r="N26" s="36">
        <f>M26/11</f>
        <v>1.75</v>
      </c>
      <c r="O26" s="38">
        <f>M26*10%</f>
        <v>1.925</v>
      </c>
      <c r="P26" s="91">
        <f>M26+O26</f>
        <v>21.175000000000001</v>
      </c>
    </row>
    <row r="27" spans="1:16" ht="15.75" customHeight="1" x14ac:dyDescent="0.2">
      <c r="A27" s="58" t="s">
        <v>116</v>
      </c>
      <c r="B27" s="46" t="s">
        <v>62</v>
      </c>
      <c r="C27" s="9">
        <f>'Annual Standard Rates'!C27/4</f>
        <v>16.25</v>
      </c>
      <c r="D27" s="16">
        <f>C27/11</f>
        <v>1.4772727272727273</v>
      </c>
      <c r="E27" s="5">
        <f>C27*10%</f>
        <v>1.625</v>
      </c>
      <c r="F27" s="90">
        <f>C27+E27</f>
        <v>17.875</v>
      </c>
      <c r="G27" s="13" t="s">
        <v>63</v>
      </c>
      <c r="H27" s="9">
        <f>'Annual Standard Rates'!H27/4</f>
        <v>16.25</v>
      </c>
      <c r="I27" s="16">
        <f>H27/11</f>
        <v>1.4772727272727273</v>
      </c>
      <c r="J27" s="5">
        <f>H27*10%</f>
        <v>1.625</v>
      </c>
      <c r="K27" s="90">
        <f>H27+J27</f>
        <v>17.875</v>
      </c>
      <c r="L27" s="13" t="s">
        <v>64</v>
      </c>
      <c r="M27" s="9">
        <f>'Annual Standard Rates'!M27/4</f>
        <v>16.25</v>
      </c>
      <c r="N27" s="16">
        <f>M27/11</f>
        <v>1.4772727272727273</v>
      </c>
      <c r="O27" s="5">
        <f>M27*10%</f>
        <v>1.625</v>
      </c>
      <c r="P27" s="90">
        <f>M27+O27</f>
        <v>17.875</v>
      </c>
    </row>
    <row r="28" spans="1:16" ht="15.75" customHeight="1" x14ac:dyDescent="0.2">
      <c r="A28" s="59" t="s">
        <v>117</v>
      </c>
      <c r="B28" s="47" t="s">
        <v>65</v>
      </c>
      <c r="C28" s="38" t="s">
        <v>4</v>
      </c>
      <c r="D28" s="36" t="s">
        <v>4</v>
      </c>
      <c r="E28" s="38" t="s">
        <v>4</v>
      </c>
      <c r="F28" s="78" t="s">
        <v>4</v>
      </c>
      <c r="G28" s="37" t="s">
        <v>66</v>
      </c>
      <c r="H28" s="38" t="s">
        <v>4</v>
      </c>
      <c r="I28" s="36" t="s">
        <v>4</v>
      </c>
      <c r="J28" s="38" t="s">
        <v>4</v>
      </c>
      <c r="K28" s="78" t="s">
        <v>4</v>
      </c>
      <c r="L28" s="37" t="s">
        <v>67</v>
      </c>
      <c r="M28" s="38" t="s">
        <v>4</v>
      </c>
      <c r="N28" s="36" t="s">
        <v>4</v>
      </c>
      <c r="O28" s="38" t="s">
        <v>4</v>
      </c>
      <c r="P28" s="78" t="s">
        <v>4</v>
      </c>
    </row>
    <row r="29" spans="1:16" ht="15.75" customHeight="1" thickBot="1" x14ac:dyDescent="0.25">
      <c r="A29" s="129" t="s">
        <v>118</v>
      </c>
      <c r="B29" s="82" t="s">
        <v>68</v>
      </c>
      <c r="C29" s="89" t="s">
        <v>4</v>
      </c>
      <c r="D29" s="71" t="s">
        <v>4</v>
      </c>
      <c r="E29" s="83" t="s">
        <v>4</v>
      </c>
      <c r="F29" s="84" t="s">
        <v>4</v>
      </c>
      <c r="G29" s="103" t="s">
        <v>69</v>
      </c>
      <c r="H29" s="89" t="s">
        <v>4</v>
      </c>
      <c r="I29" s="71" t="s">
        <v>4</v>
      </c>
      <c r="J29" s="83" t="s">
        <v>4</v>
      </c>
      <c r="K29" s="84" t="s">
        <v>4</v>
      </c>
      <c r="L29" s="103" t="s">
        <v>70</v>
      </c>
      <c r="M29" s="89" t="s">
        <v>4</v>
      </c>
      <c r="N29" s="71" t="s">
        <v>4</v>
      </c>
      <c r="O29" s="83" t="s">
        <v>4</v>
      </c>
      <c r="P29" s="84" t="s">
        <v>4</v>
      </c>
    </row>
    <row r="30" spans="1:16" ht="48" customHeight="1" x14ac:dyDescent="0.2">
      <c r="A30" s="128" t="s">
        <v>119</v>
      </c>
      <c r="B30" s="143" t="s">
        <v>71</v>
      </c>
      <c r="C30" s="144" t="s">
        <v>4</v>
      </c>
      <c r="D30" s="136" t="s">
        <v>4</v>
      </c>
      <c r="E30" s="145" t="s">
        <v>4</v>
      </c>
      <c r="F30" s="150" t="s">
        <v>4</v>
      </c>
      <c r="G30" s="161" t="s">
        <v>72</v>
      </c>
      <c r="H30" s="144" t="s">
        <v>4</v>
      </c>
      <c r="I30" s="136" t="s">
        <v>4</v>
      </c>
      <c r="J30" s="145" t="s">
        <v>4</v>
      </c>
      <c r="K30" s="150" t="s">
        <v>4</v>
      </c>
      <c r="L30" s="161" t="s">
        <v>73</v>
      </c>
      <c r="M30" s="144" t="s">
        <v>4</v>
      </c>
      <c r="N30" s="136" t="s">
        <v>4</v>
      </c>
      <c r="O30" s="145" t="s">
        <v>4</v>
      </c>
      <c r="P30" s="150" t="s">
        <v>4</v>
      </c>
    </row>
    <row r="31" spans="1:16" ht="27.75" customHeight="1" x14ac:dyDescent="0.2">
      <c r="A31" s="60" t="s">
        <v>120</v>
      </c>
      <c r="B31" s="47" t="s">
        <v>74</v>
      </c>
      <c r="C31" s="38" t="s">
        <v>4</v>
      </c>
      <c r="D31" s="36" t="s">
        <v>4</v>
      </c>
      <c r="E31" s="38" t="s">
        <v>4</v>
      </c>
      <c r="F31" s="78" t="s">
        <v>4</v>
      </c>
      <c r="G31" s="37" t="s">
        <v>75</v>
      </c>
      <c r="H31" s="38" t="s">
        <v>4</v>
      </c>
      <c r="I31" s="36" t="s">
        <v>4</v>
      </c>
      <c r="J31" s="38" t="s">
        <v>4</v>
      </c>
      <c r="K31" s="78" t="s">
        <v>4</v>
      </c>
      <c r="L31" s="37" t="s">
        <v>76</v>
      </c>
      <c r="M31" s="38" t="s">
        <v>4</v>
      </c>
      <c r="N31" s="36" t="s">
        <v>4</v>
      </c>
      <c r="O31" s="38" t="s">
        <v>4</v>
      </c>
      <c r="P31" s="78" t="s">
        <v>4</v>
      </c>
    </row>
    <row r="32" spans="1:16" ht="27" customHeight="1" x14ac:dyDescent="0.2">
      <c r="A32" s="51" t="s">
        <v>94</v>
      </c>
      <c r="B32" s="46" t="s">
        <v>77</v>
      </c>
      <c r="C32" s="9" t="s">
        <v>4</v>
      </c>
      <c r="D32" s="16" t="s">
        <v>4</v>
      </c>
      <c r="E32" s="5" t="s">
        <v>4</v>
      </c>
      <c r="F32" s="81" t="s">
        <v>4</v>
      </c>
      <c r="G32" s="13" t="s">
        <v>78</v>
      </c>
      <c r="H32" s="9" t="s">
        <v>4</v>
      </c>
      <c r="I32" s="16" t="s">
        <v>4</v>
      </c>
      <c r="J32" s="5" t="s">
        <v>4</v>
      </c>
      <c r="K32" s="81" t="s">
        <v>4</v>
      </c>
      <c r="L32" s="13" t="s">
        <v>79</v>
      </c>
      <c r="M32" s="9" t="s">
        <v>4</v>
      </c>
      <c r="N32" s="16" t="s">
        <v>4</v>
      </c>
      <c r="O32" s="5" t="s">
        <v>4</v>
      </c>
      <c r="P32" s="81" t="s">
        <v>4</v>
      </c>
    </row>
    <row r="33" spans="1:16" ht="17.25" customHeight="1" x14ac:dyDescent="0.2">
      <c r="A33" s="59" t="s">
        <v>121</v>
      </c>
      <c r="B33" s="47" t="s">
        <v>80</v>
      </c>
      <c r="C33" s="38" t="s">
        <v>4</v>
      </c>
      <c r="D33" s="36" t="s">
        <v>4</v>
      </c>
      <c r="E33" s="38" t="s">
        <v>4</v>
      </c>
      <c r="F33" s="78" t="s">
        <v>4</v>
      </c>
      <c r="G33" s="37" t="s">
        <v>81</v>
      </c>
      <c r="H33" s="38" t="s">
        <v>4</v>
      </c>
      <c r="I33" s="36" t="s">
        <v>4</v>
      </c>
      <c r="J33" s="38" t="s">
        <v>4</v>
      </c>
      <c r="K33" s="78" t="s">
        <v>4</v>
      </c>
      <c r="L33" s="37" t="s">
        <v>82</v>
      </c>
      <c r="M33" s="38" t="s">
        <v>4</v>
      </c>
      <c r="N33" s="36" t="s">
        <v>4</v>
      </c>
      <c r="O33" s="38" t="s">
        <v>4</v>
      </c>
      <c r="P33" s="78" t="s">
        <v>4</v>
      </c>
    </row>
    <row r="34" spans="1:16" ht="39.75" customHeight="1" x14ac:dyDescent="0.2">
      <c r="A34" s="51" t="s">
        <v>124</v>
      </c>
      <c r="B34" s="46" t="s">
        <v>83</v>
      </c>
      <c r="C34" s="9" t="s">
        <v>4</v>
      </c>
      <c r="D34" s="16" t="s">
        <v>4</v>
      </c>
      <c r="E34" s="5" t="s">
        <v>4</v>
      </c>
      <c r="F34" s="81" t="s">
        <v>4</v>
      </c>
      <c r="G34" s="13" t="s">
        <v>84</v>
      </c>
      <c r="H34" s="9" t="s">
        <v>4</v>
      </c>
      <c r="I34" s="16" t="s">
        <v>4</v>
      </c>
      <c r="J34" s="5" t="s">
        <v>4</v>
      </c>
      <c r="K34" s="81" t="s">
        <v>4</v>
      </c>
      <c r="L34" s="13" t="s">
        <v>85</v>
      </c>
      <c r="M34" s="9" t="s">
        <v>4</v>
      </c>
      <c r="N34" s="16" t="s">
        <v>4</v>
      </c>
      <c r="O34" s="5" t="s">
        <v>4</v>
      </c>
      <c r="P34" s="81" t="s">
        <v>4</v>
      </c>
    </row>
    <row r="35" spans="1:16" ht="17.25" customHeight="1" x14ac:dyDescent="0.2">
      <c r="A35" s="59" t="s">
        <v>122</v>
      </c>
      <c r="B35" s="47" t="s">
        <v>86</v>
      </c>
      <c r="C35" s="38" t="s">
        <v>4</v>
      </c>
      <c r="D35" s="36" t="s">
        <v>4</v>
      </c>
      <c r="E35" s="38" t="s">
        <v>4</v>
      </c>
      <c r="F35" s="78" t="s">
        <v>4</v>
      </c>
      <c r="G35" s="37" t="s">
        <v>87</v>
      </c>
      <c r="H35" s="38" t="s">
        <v>4</v>
      </c>
      <c r="I35" s="36" t="s">
        <v>4</v>
      </c>
      <c r="J35" s="38" t="s">
        <v>4</v>
      </c>
      <c r="K35" s="78" t="s">
        <v>4</v>
      </c>
      <c r="L35" s="37" t="s">
        <v>88</v>
      </c>
      <c r="M35" s="38" t="s">
        <v>4</v>
      </c>
      <c r="N35" s="36" t="s">
        <v>4</v>
      </c>
      <c r="O35" s="38" t="s">
        <v>4</v>
      </c>
      <c r="P35" s="78" t="s">
        <v>4</v>
      </c>
    </row>
    <row r="36" spans="1:16" ht="17.25" customHeight="1" thickBot="1" x14ac:dyDescent="0.25">
      <c r="A36" s="61" t="s">
        <v>123</v>
      </c>
      <c r="B36" s="82" t="s">
        <v>89</v>
      </c>
      <c r="C36" s="89" t="s">
        <v>4</v>
      </c>
      <c r="D36" s="71" t="s">
        <v>4</v>
      </c>
      <c r="E36" s="83" t="s">
        <v>4</v>
      </c>
      <c r="F36" s="84" t="s">
        <v>4</v>
      </c>
      <c r="G36" s="103" t="s">
        <v>90</v>
      </c>
      <c r="H36" s="89" t="s">
        <v>4</v>
      </c>
      <c r="I36" s="71" t="s">
        <v>4</v>
      </c>
      <c r="J36" s="83" t="s">
        <v>4</v>
      </c>
      <c r="K36" s="84" t="s">
        <v>4</v>
      </c>
      <c r="L36" s="103" t="s">
        <v>91</v>
      </c>
      <c r="M36" s="89" t="s">
        <v>4</v>
      </c>
      <c r="N36" s="71" t="s">
        <v>4</v>
      </c>
      <c r="O36" s="83" t="s">
        <v>4</v>
      </c>
      <c r="P36" s="84" t="s">
        <v>4</v>
      </c>
    </row>
    <row r="37" spans="1:16" x14ac:dyDescent="0.2">
      <c r="M37" s="4"/>
    </row>
    <row r="38" spans="1:16" x14ac:dyDescent="0.2">
      <c r="H38" s="11"/>
    </row>
    <row r="39" spans="1:16" x14ac:dyDescent="0.2">
      <c r="H39" s="11"/>
    </row>
    <row r="40" spans="1:16" x14ac:dyDescent="0.2">
      <c r="H40" s="11"/>
    </row>
    <row r="41" spans="1:16" x14ac:dyDescent="0.2">
      <c r="H41" s="11"/>
    </row>
    <row r="42" spans="1:16" x14ac:dyDescent="0.2">
      <c r="H42" s="11"/>
    </row>
    <row r="43" spans="1:16" x14ac:dyDescent="0.2">
      <c r="H43" s="11"/>
    </row>
    <row r="44" spans="1:16" x14ac:dyDescent="0.2">
      <c r="H44" s="11"/>
    </row>
    <row r="45" spans="1:16" x14ac:dyDescent="0.2">
      <c r="H45" s="11"/>
    </row>
    <row r="46" spans="1:16" x14ac:dyDescent="0.2">
      <c r="H46" s="11"/>
    </row>
    <row r="47" spans="1:16" x14ac:dyDescent="0.2">
      <c r="H47" s="11"/>
    </row>
    <row r="48" spans="1:16" x14ac:dyDescent="0.2">
      <c r="H48" s="11"/>
    </row>
    <row r="49" spans="8:8" x14ac:dyDescent="0.2">
      <c r="H49" s="11"/>
    </row>
    <row r="50" spans="8:8" x14ac:dyDescent="0.2">
      <c r="H50" s="11"/>
    </row>
    <row r="51" spans="8:8" x14ac:dyDescent="0.2">
      <c r="H51" s="11"/>
    </row>
    <row r="52" spans="8:8" x14ac:dyDescent="0.2">
      <c r="H52" s="11"/>
    </row>
    <row r="53" spans="8:8" x14ac:dyDescent="0.2">
      <c r="H53" s="11"/>
    </row>
    <row r="54" spans="8:8" x14ac:dyDescent="0.2">
      <c r="H54" s="11"/>
    </row>
    <row r="55" spans="8:8" x14ac:dyDescent="0.2">
      <c r="H55" s="11"/>
    </row>
    <row r="56" spans="8:8" x14ac:dyDescent="0.2">
      <c r="H56" s="11"/>
    </row>
    <row r="57" spans="8:8" x14ac:dyDescent="0.2">
      <c r="H57" s="11"/>
    </row>
    <row r="58" spans="8:8" x14ac:dyDescent="0.2">
      <c r="H58" s="11"/>
    </row>
    <row r="59" spans="8:8" x14ac:dyDescent="0.2">
      <c r="H59" s="11"/>
    </row>
    <row r="60" spans="8:8" x14ac:dyDescent="0.2">
      <c r="H60" s="11"/>
    </row>
    <row r="61" spans="8:8" x14ac:dyDescent="0.2">
      <c r="H61" s="11"/>
    </row>
    <row r="62" spans="8:8" x14ac:dyDescent="0.2">
      <c r="H62" s="11"/>
    </row>
    <row r="63" spans="8:8" x14ac:dyDescent="0.2">
      <c r="H63" s="11"/>
    </row>
    <row r="64" spans="8:8" x14ac:dyDescent="0.2">
      <c r="H64" s="11"/>
    </row>
    <row r="65" spans="8:8" x14ac:dyDescent="0.2">
      <c r="H65" s="11"/>
    </row>
    <row r="66" spans="8:8" x14ac:dyDescent="0.2">
      <c r="H66" s="11"/>
    </row>
    <row r="67" spans="8:8" x14ac:dyDescent="0.2">
      <c r="H67" s="11"/>
    </row>
    <row r="68" spans="8:8" x14ac:dyDescent="0.2">
      <c r="H68" s="11"/>
    </row>
    <row r="69" spans="8:8" x14ac:dyDescent="0.2">
      <c r="H69" s="11"/>
    </row>
    <row r="70" spans="8:8" x14ac:dyDescent="0.2">
      <c r="H70" s="11"/>
    </row>
    <row r="71" spans="8:8" x14ac:dyDescent="0.2">
      <c r="H71" s="11"/>
    </row>
    <row r="72" spans="8:8" x14ac:dyDescent="0.2">
      <c r="H72" s="11"/>
    </row>
    <row r="73" spans="8:8" x14ac:dyDescent="0.2">
      <c r="H73" s="11"/>
    </row>
    <row r="74" spans="8:8" x14ac:dyDescent="0.2">
      <c r="H74" s="11"/>
    </row>
    <row r="75" spans="8:8" x14ac:dyDescent="0.2">
      <c r="H75" s="11"/>
    </row>
    <row r="76" spans="8:8" x14ac:dyDescent="0.2">
      <c r="H76" s="11"/>
    </row>
    <row r="77" spans="8:8" x14ac:dyDescent="0.2">
      <c r="H77" s="11"/>
    </row>
    <row r="78" spans="8:8" x14ac:dyDescent="0.2">
      <c r="H78" s="11"/>
    </row>
    <row r="79" spans="8:8" x14ac:dyDescent="0.2">
      <c r="H79" s="11"/>
    </row>
    <row r="80" spans="8:8" x14ac:dyDescent="0.2">
      <c r="H80" s="11"/>
    </row>
    <row r="81" spans="8:8" x14ac:dyDescent="0.2">
      <c r="H81" s="11"/>
    </row>
    <row r="82" spans="8:8" x14ac:dyDescent="0.2">
      <c r="H82" s="11"/>
    </row>
    <row r="83" spans="8:8" x14ac:dyDescent="0.2">
      <c r="H83" s="11"/>
    </row>
    <row r="84" spans="8:8" x14ac:dyDescent="0.2">
      <c r="H84" s="11"/>
    </row>
    <row r="85" spans="8:8" x14ac:dyDescent="0.2">
      <c r="H85" s="11"/>
    </row>
    <row r="86" spans="8:8" x14ac:dyDescent="0.2">
      <c r="H86" s="11"/>
    </row>
    <row r="87" spans="8:8" x14ac:dyDescent="0.2">
      <c r="H87" s="11"/>
    </row>
    <row r="88" spans="8:8" x14ac:dyDescent="0.2">
      <c r="H88" s="11"/>
    </row>
    <row r="89" spans="8:8" x14ac:dyDescent="0.2">
      <c r="H89" s="11"/>
    </row>
    <row r="90" spans="8:8" x14ac:dyDescent="0.2">
      <c r="H90" s="11"/>
    </row>
    <row r="91" spans="8:8" x14ac:dyDescent="0.2">
      <c r="H91" s="11"/>
    </row>
    <row r="92" spans="8:8" x14ac:dyDescent="0.2">
      <c r="H92" s="11"/>
    </row>
    <row r="93" spans="8:8" x14ac:dyDescent="0.2">
      <c r="H93" s="11"/>
    </row>
    <row r="94" spans="8:8" x14ac:dyDescent="0.2">
      <c r="H94" s="11"/>
    </row>
    <row r="95" spans="8:8" x14ac:dyDescent="0.2">
      <c r="H95" s="11"/>
    </row>
    <row r="96" spans="8:8" x14ac:dyDescent="0.2">
      <c r="H96" s="11"/>
    </row>
    <row r="97" spans="8:8" x14ac:dyDescent="0.2">
      <c r="H97" s="11"/>
    </row>
    <row r="98" spans="8:8" x14ac:dyDescent="0.2">
      <c r="H98" s="11"/>
    </row>
    <row r="99" spans="8:8" x14ac:dyDescent="0.2">
      <c r="H99" s="11"/>
    </row>
  </sheetData>
  <mergeCells count="5">
    <mergeCell ref="B4:F4"/>
    <mergeCell ref="A1:P1"/>
    <mergeCell ref="A2:P2"/>
    <mergeCell ref="G4:K4"/>
    <mergeCell ref="L4:P4"/>
  </mergeCells>
  <phoneticPr fontId="0" type="noConversion"/>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6"/>
  <sheetViews>
    <sheetView showGridLines="0" zoomScale="80" zoomScaleNormal="80" workbookViewId="0">
      <selection sqref="A1:P1"/>
    </sheetView>
  </sheetViews>
  <sheetFormatPr defaultRowHeight="12.75" x14ac:dyDescent="0.2"/>
  <cols>
    <col min="1" max="1" width="131.140625" customWidth="1"/>
    <col min="2" max="2" width="8.140625" style="23" customWidth="1"/>
    <col min="3" max="6" width="9.85546875" customWidth="1"/>
    <col min="7" max="7" width="8.140625" customWidth="1"/>
    <col min="8" max="11" width="10.28515625" customWidth="1"/>
    <col min="12" max="12" width="8.140625" customWidth="1"/>
    <col min="13" max="16" width="10.28515625" customWidth="1"/>
    <col min="17" max="17" width="9.7109375" customWidth="1"/>
  </cols>
  <sheetData>
    <row r="1" spans="1:17" ht="20.25" x14ac:dyDescent="0.3">
      <c r="A1" s="190" t="s">
        <v>132</v>
      </c>
      <c r="B1" s="190"/>
      <c r="C1" s="190"/>
      <c r="D1" s="190"/>
      <c r="E1" s="190"/>
      <c r="F1" s="190"/>
      <c r="G1" s="190"/>
      <c r="H1" s="190"/>
      <c r="I1" s="190"/>
      <c r="J1" s="190"/>
      <c r="K1" s="190"/>
      <c r="L1" s="190"/>
      <c r="M1" s="190"/>
      <c r="N1" s="190"/>
      <c r="O1" s="190"/>
      <c r="P1" s="190"/>
      <c r="Q1" s="19"/>
    </row>
    <row r="2" spans="1:17" ht="20.25" x14ac:dyDescent="0.3">
      <c r="A2" s="190" t="s">
        <v>93</v>
      </c>
      <c r="B2" s="190"/>
      <c r="C2" s="190"/>
      <c r="D2" s="190"/>
      <c r="E2" s="190"/>
      <c r="F2" s="190"/>
      <c r="G2" s="190"/>
      <c r="H2" s="190"/>
      <c r="I2" s="190"/>
      <c r="J2" s="190"/>
      <c r="K2" s="190"/>
      <c r="L2" s="190"/>
      <c r="M2" s="190"/>
      <c r="N2" s="190"/>
      <c r="O2" s="190"/>
      <c r="P2" s="190"/>
      <c r="Q2" s="19"/>
    </row>
    <row r="3" spans="1:17" ht="21" thickBot="1" x14ac:dyDescent="0.35">
      <c r="A3" s="167"/>
      <c r="B3" s="167"/>
      <c r="C3" s="167"/>
      <c r="D3" s="167"/>
      <c r="E3" s="167"/>
      <c r="F3" s="167"/>
      <c r="G3" s="167"/>
      <c r="H3" s="167"/>
      <c r="I3" s="167"/>
      <c r="J3" s="167"/>
      <c r="K3" s="167"/>
      <c r="L3" s="167"/>
      <c r="M3" s="167"/>
      <c r="N3" s="167"/>
      <c r="O3" s="167"/>
      <c r="P3" s="167"/>
      <c r="Q3" s="19"/>
    </row>
    <row r="4" spans="1:17" ht="24" customHeight="1" thickBot="1" x14ac:dyDescent="0.25">
      <c r="A4" s="1"/>
      <c r="B4" s="191" t="s">
        <v>95</v>
      </c>
      <c r="C4" s="192"/>
      <c r="D4" s="192"/>
      <c r="E4" s="192"/>
      <c r="F4" s="193"/>
      <c r="G4" s="191" t="s">
        <v>96</v>
      </c>
      <c r="H4" s="192"/>
      <c r="I4" s="192"/>
      <c r="J4" s="192"/>
      <c r="K4" s="193"/>
      <c r="L4" s="191" t="s">
        <v>97</v>
      </c>
      <c r="M4" s="192"/>
      <c r="N4" s="192"/>
      <c r="O4" s="192"/>
      <c r="P4" s="193"/>
      <c r="Q4" s="30"/>
    </row>
    <row r="5" spans="1:17" ht="33" customHeight="1" x14ac:dyDescent="0.35">
      <c r="A5" s="177" t="s">
        <v>0</v>
      </c>
      <c r="B5" s="174" t="s">
        <v>1</v>
      </c>
      <c r="C5" s="124" t="s">
        <v>98</v>
      </c>
      <c r="D5" s="170" t="s">
        <v>137</v>
      </c>
      <c r="E5" s="120" t="s">
        <v>99</v>
      </c>
      <c r="F5" s="121" t="s">
        <v>2</v>
      </c>
      <c r="G5" s="86" t="s">
        <v>1</v>
      </c>
      <c r="H5" s="124" t="s">
        <v>98</v>
      </c>
      <c r="I5" s="170" t="s">
        <v>137</v>
      </c>
      <c r="J5" s="120" t="s">
        <v>99</v>
      </c>
      <c r="K5" s="121" t="s">
        <v>2</v>
      </c>
      <c r="L5" s="86" t="s">
        <v>1</v>
      </c>
      <c r="M5" s="124" t="s">
        <v>98</v>
      </c>
      <c r="N5" s="170" t="s">
        <v>137</v>
      </c>
      <c r="O5" s="120" t="s">
        <v>99</v>
      </c>
      <c r="P5" s="121" t="s">
        <v>2</v>
      </c>
      <c r="Q5" s="30"/>
    </row>
    <row r="6" spans="1:17" ht="13.5" thickBot="1" x14ac:dyDescent="0.25">
      <c r="A6" s="178"/>
      <c r="B6" s="175"/>
      <c r="C6" s="119" t="s">
        <v>3</v>
      </c>
      <c r="D6" s="112" t="s">
        <v>3</v>
      </c>
      <c r="E6" s="119" t="s">
        <v>3</v>
      </c>
      <c r="F6" s="117" t="s">
        <v>3</v>
      </c>
      <c r="G6" s="109"/>
      <c r="H6" s="119" t="s">
        <v>3</v>
      </c>
      <c r="I6" s="112" t="s">
        <v>3</v>
      </c>
      <c r="J6" s="119" t="s">
        <v>3</v>
      </c>
      <c r="K6" s="117" t="s">
        <v>3</v>
      </c>
      <c r="L6" s="109"/>
      <c r="M6" s="119" t="s">
        <v>3</v>
      </c>
      <c r="N6" s="112" t="s">
        <v>3</v>
      </c>
      <c r="O6" s="119" t="s">
        <v>3</v>
      </c>
      <c r="P6" s="117" t="s">
        <v>3</v>
      </c>
      <c r="Q6" s="30"/>
    </row>
    <row r="7" spans="1:17" ht="15.75" customHeight="1" x14ac:dyDescent="0.2">
      <c r="A7" s="176" t="s">
        <v>108</v>
      </c>
      <c r="B7" s="86"/>
      <c r="C7" s="87"/>
      <c r="D7" s="64"/>
      <c r="E7" s="87"/>
      <c r="F7" s="76"/>
      <c r="G7" s="102"/>
      <c r="H7" s="87"/>
      <c r="I7" s="64"/>
      <c r="J7" s="87"/>
      <c r="K7" s="76"/>
      <c r="L7" s="102"/>
      <c r="M7" s="87"/>
      <c r="N7" s="64"/>
      <c r="O7" s="87"/>
      <c r="P7" s="76"/>
      <c r="Q7" s="30"/>
    </row>
    <row r="8" spans="1:17" ht="42" customHeight="1" x14ac:dyDescent="0.2">
      <c r="A8" s="51" t="s">
        <v>127</v>
      </c>
      <c r="B8" s="48" t="s">
        <v>5</v>
      </c>
      <c r="C8" s="32">
        <f>'Annual Standard Rates'!C8/8</f>
        <v>58</v>
      </c>
      <c r="D8" s="16">
        <f>C8/11</f>
        <v>5.2727272727272725</v>
      </c>
      <c r="E8" s="32">
        <f>C8*10%</f>
        <v>5.8000000000000007</v>
      </c>
      <c r="F8" s="77">
        <f>C8+E8</f>
        <v>63.8</v>
      </c>
      <c r="G8" s="31" t="s">
        <v>6</v>
      </c>
      <c r="H8" s="32">
        <f>'Annual Standard Rates'!H8/8</f>
        <v>52</v>
      </c>
      <c r="I8" s="16">
        <f>H8/11</f>
        <v>4.7272727272727275</v>
      </c>
      <c r="J8" s="32">
        <f>H8*10%</f>
        <v>5.2</v>
      </c>
      <c r="K8" s="77">
        <f>H8+J8</f>
        <v>57.2</v>
      </c>
      <c r="L8" s="31" t="s">
        <v>7</v>
      </c>
      <c r="M8" s="32">
        <f>'Annual Standard Rates'!M8/8</f>
        <v>45</v>
      </c>
      <c r="N8" s="16">
        <f>M8/11</f>
        <v>4.0909090909090908</v>
      </c>
      <c r="O8" s="32">
        <f>M8*10%</f>
        <v>4.5</v>
      </c>
      <c r="P8" s="77">
        <f>M8+O8</f>
        <v>49.5</v>
      </c>
      <c r="Q8" s="30"/>
    </row>
    <row r="9" spans="1:17" ht="33.75" customHeight="1" x14ac:dyDescent="0.2">
      <c r="A9" s="52" t="s">
        <v>101</v>
      </c>
      <c r="B9" s="47" t="s">
        <v>8</v>
      </c>
      <c r="C9" s="38">
        <f>'Annual Standard Rates'!C9/8</f>
        <v>58</v>
      </c>
      <c r="D9" s="36">
        <f>C9/11</f>
        <v>5.2727272727272725</v>
      </c>
      <c r="E9" s="38">
        <f>C9*10%</f>
        <v>5.8000000000000007</v>
      </c>
      <c r="F9" s="78">
        <f>C9+E9</f>
        <v>63.8</v>
      </c>
      <c r="G9" s="37" t="s">
        <v>9</v>
      </c>
      <c r="H9" s="38">
        <f>FLOOR('Annual Standard Rates'!H9/8,0.002)</f>
        <v>51.874000000000002</v>
      </c>
      <c r="I9" s="36">
        <f>H9/11</f>
        <v>4.7158181818181824</v>
      </c>
      <c r="J9" s="38">
        <f>H9*10%</f>
        <v>5.1874000000000002</v>
      </c>
      <c r="K9" s="78">
        <f>H9+J9</f>
        <v>57.061400000000006</v>
      </c>
      <c r="L9" s="37" t="s">
        <v>10</v>
      </c>
      <c r="M9" s="38">
        <f>'Annual Standard Rates'!M9/8</f>
        <v>42.75</v>
      </c>
      <c r="N9" s="36">
        <f>M9/11</f>
        <v>3.8863636363636362</v>
      </c>
      <c r="O9" s="38">
        <f>M9*10%</f>
        <v>4.2750000000000004</v>
      </c>
      <c r="P9" s="78">
        <f>M9+O9</f>
        <v>47.024999999999999</v>
      </c>
      <c r="Q9" s="30"/>
    </row>
    <row r="10" spans="1:17" ht="17.25" customHeight="1" x14ac:dyDescent="0.3">
      <c r="A10" s="53" t="s">
        <v>102</v>
      </c>
      <c r="B10" s="48" t="s">
        <v>11</v>
      </c>
      <c r="C10" s="32">
        <f>'Annual Standard Rates'!C10/8</f>
        <v>82.125</v>
      </c>
      <c r="D10" s="16">
        <f>C10/11</f>
        <v>7.4659090909090908</v>
      </c>
      <c r="E10" s="32">
        <f>C10*10%</f>
        <v>8.2125000000000004</v>
      </c>
      <c r="F10" s="77">
        <f>C10+E10</f>
        <v>90.337500000000006</v>
      </c>
      <c r="G10" s="31" t="s">
        <v>12</v>
      </c>
      <c r="H10" s="32">
        <f>FLOOR('Annual Standard Rates'!H10/8,0.002)</f>
        <v>51.874000000000002</v>
      </c>
      <c r="I10" s="16">
        <f>H10/11</f>
        <v>4.7158181818181824</v>
      </c>
      <c r="J10" s="32">
        <f>H10*10%</f>
        <v>5.1874000000000002</v>
      </c>
      <c r="K10" s="77">
        <f>H10+J10</f>
        <v>57.061400000000006</v>
      </c>
      <c r="L10" s="31" t="s">
        <v>13</v>
      </c>
      <c r="M10" s="32">
        <f>'Annual Standard Rates'!M10/8</f>
        <v>42.75</v>
      </c>
      <c r="N10" s="16">
        <f>M10/11</f>
        <v>3.8863636363636362</v>
      </c>
      <c r="O10" s="32">
        <f>M10*10%</f>
        <v>4.2750000000000004</v>
      </c>
      <c r="P10" s="77">
        <f>M10+O10</f>
        <v>47.024999999999999</v>
      </c>
      <c r="Q10" s="30"/>
    </row>
    <row r="11" spans="1:17" ht="17.25" customHeight="1" x14ac:dyDescent="0.2">
      <c r="A11" s="54" t="s">
        <v>103</v>
      </c>
      <c r="B11" s="47" t="s">
        <v>14</v>
      </c>
      <c r="C11" s="38" t="s">
        <v>4</v>
      </c>
      <c r="D11" s="36" t="s">
        <v>4</v>
      </c>
      <c r="E11" s="38" t="s">
        <v>4</v>
      </c>
      <c r="F11" s="78" t="s">
        <v>4</v>
      </c>
      <c r="G11" s="37" t="s">
        <v>15</v>
      </c>
      <c r="H11" s="38" t="s">
        <v>4</v>
      </c>
      <c r="I11" s="36" t="s">
        <v>4</v>
      </c>
      <c r="J11" s="38" t="s">
        <v>4</v>
      </c>
      <c r="K11" s="78" t="s">
        <v>4</v>
      </c>
      <c r="L11" s="37" t="s">
        <v>16</v>
      </c>
      <c r="M11" s="38" t="s">
        <v>4</v>
      </c>
      <c r="N11" s="36" t="s">
        <v>4</v>
      </c>
      <c r="O11" s="38" t="s">
        <v>4</v>
      </c>
      <c r="P11" s="78" t="s">
        <v>4</v>
      </c>
      <c r="Q11" s="30"/>
    </row>
    <row r="12" spans="1:17" ht="36.75" customHeight="1" x14ac:dyDescent="0.2">
      <c r="A12" s="55" t="s">
        <v>104</v>
      </c>
      <c r="B12" s="48" t="s">
        <v>17</v>
      </c>
      <c r="C12" s="32" t="s">
        <v>4</v>
      </c>
      <c r="D12" s="16" t="s">
        <v>4</v>
      </c>
      <c r="E12" s="32" t="s">
        <v>4</v>
      </c>
      <c r="F12" s="77" t="s">
        <v>4</v>
      </c>
      <c r="G12" s="31" t="s">
        <v>18</v>
      </c>
      <c r="H12" s="32" t="s">
        <v>4</v>
      </c>
      <c r="I12" s="16" t="s">
        <v>4</v>
      </c>
      <c r="J12" s="32" t="s">
        <v>4</v>
      </c>
      <c r="K12" s="77" t="s">
        <v>4</v>
      </c>
      <c r="L12" s="31" t="s">
        <v>19</v>
      </c>
      <c r="M12" s="32" t="s">
        <v>4</v>
      </c>
      <c r="N12" s="16" t="s">
        <v>4</v>
      </c>
      <c r="O12" s="32" t="s">
        <v>4</v>
      </c>
      <c r="P12" s="77" t="s">
        <v>4</v>
      </c>
      <c r="Q12" s="30"/>
    </row>
    <row r="13" spans="1:17" ht="36.75" customHeight="1" x14ac:dyDescent="0.2">
      <c r="A13" s="52" t="s">
        <v>105</v>
      </c>
      <c r="B13" s="47" t="s">
        <v>20</v>
      </c>
      <c r="C13" s="38" t="s">
        <v>4</v>
      </c>
      <c r="D13" s="79"/>
      <c r="E13" s="39"/>
      <c r="F13" s="80"/>
      <c r="G13" s="37" t="s">
        <v>21</v>
      </c>
      <c r="H13" s="38" t="s">
        <v>4</v>
      </c>
      <c r="I13" s="79"/>
      <c r="J13" s="39"/>
      <c r="K13" s="80"/>
      <c r="L13" s="37" t="s">
        <v>22</v>
      </c>
      <c r="M13" s="38" t="s">
        <v>4</v>
      </c>
      <c r="N13" s="79"/>
      <c r="O13" s="39"/>
      <c r="P13" s="80"/>
      <c r="Q13" s="30"/>
    </row>
    <row r="14" spans="1:17" ht="17.25" customHeight="1" thickBot="1" x14ac:dyDescent="0.25">
      <c r="A14" s="125" t="s">
        <v>106</v>
      </c>
      <c r="B14" s="131" t="s">
        <v>23</v>
      </c>
      <c r="C14" s="132" t="s">
        <v>4</v>
      </c>
      <c r="D14" s="71" t="s">
        <v>4</v>
      </c>
      <c r="E14" s="132" t="s">
        <v>4</v>
      </c>
      <c r="F14" s="130" t="s">
        <v>4</v>
      </c>
      <c r="G14" s="133" t="s">
        <v>24</v>
      </c>
      <c r="H14" s="132" t="s">
        <v>4</v>
      </c>
      <c r="I14" s="71" t="s">
        <v>4</v>
      </c>
      <c r="J14" s="132" t="s">
        <v>4</v>
      </c>
      <c r="K14" s="130" t="s">
        <v>4</v>
      </c>
      <c r="L14" s="133" t="s">
        <v>25</v>
      </c>
      <c r="M14" s="132" t="s">
        <v>4</v>
      </c>
      <c r="N14" s="71" t="s">
        <v>4</v>
      </c>
      <c r="O14" s="132" t="s">
        <v>4</v>
      </c>
      <c r="P14" s="130" t="s">
        <v>4</v>
      </c>
      <c r="Q14" s="30"/>
    </row>
    <row r="15" spans="1:17" ht="41.25" customHeight="1" x14ac:dyDescent="0.2">
      <c r="A15" s="126" t="s">
        <v>109</v>
      </c>
      <c r="B15" s="151" t="s">
        <v>26</v>
      </c>
      <c r="C15" s="152">
        <f>'Annual Standard Rates'!C15/8</f>
        <v>58.125</v>
      </c>
      <c r="D15" s="136">
        <f>C15/11</f>
        <v>5.2840909090909092</v>
      </c>
      <c r="E15" s="152">
        <f>C15*10%</f>
        <v>5.8125</v>
      </c>
      <c r="F15" s="146">
        <f>C15+E15</f>
        <v>63.9375</v>
      </c>
      <c r="G15" s="159" t="s">
        <v>27</v>
      </c>
      <c r="H15" s="152">
        <f>'Annual Standard Rates'!H15/8</f>
        <v>44</v>
      </c>
      <c r="I15" s="136">
        <f>H15/11</f>
        <v>4</v>
      </c>
      <c r="J15" s="152">
        <f>H15*10%</f>
        <v>4.4000000000000004</v>
      </c>
      <c r="K15" s="146">
        <f>H15+J15</f>
        <v>48.4</v>
      </c>
      <c r="L15" s="159" t="s">
        <v>28</v>
      </c>
      <c r="M15" s="152">
        <f>'Annual Standard Rates'!M15/8</f>
        <v>30.5</v>
      </c>
      <c r="N15" s="136">
        <f>M15/11</f>
        <v>2.7727272727272729</v>
      </c>
      <c r="O15" s="152">
        <f>M15*10%</f>
        <v>3.0500000000000003</v>
      </c>
      <c r="P15" s="146">
        <f>M15+O15</f>
        <v>33.549999999999997</v>
      </c>
      <c r="Q15" s="30"/>
    </row>
    <row r="16" spans="1:17" ht="17.25" customHeight="1" x14ac:dyDescent="0.2">
      <c r="A16" s="54" t="s">
        <v>107</v>
      </c>
      <c r="B16" s="47" t="s">
        <v>29</v>
      </c>
      <c r="C16" s="38">
        <f>'Annual Standard Rates'!C16/8</f>
        <v>84.625</v>
      </c>
      <c r="D16" s="36">
        <f>C16/11</f>
        <v>7.6931818181818183</v>
      </c>
      <c r="E16" s="38">
        <f>C16*10%</f>
        <v>8.4625000000000004</v>
      </c>
      <c r="F16" s="78">
        <f>C16+E16</f>
        <v>93.087500000000006</v>
      </c>
      <c r="G16" s="37" t="s">
        <v>30</v>
      </c>
      <c r="H16" s="38">
        <f>'Annual Standard Rates'!H16/8</f>
        <v>74</v>
      </c>
      <c r="I16" s="36">
        <f>H16/11</f>
        <v>6.7272727272727275</v>
      </c>
      <c r="J16" s="38">
        <f>H16*10%</f>
        <v>7.4</v>
      </c>
      <c r="K16" s="78">
        <f>H16+J16</f>
        <v>81.400000000000006</v>
      </c>
      <c r="L16" s="37" t="s">
        <v>31</v>
      </c>
      <c r="M16" s="38">
        <f>'Annual Standard Rates'!M16/8</f>
        <v>63.5</v>
      </c>
      <c r="N16" s="36">
        <f>M16/11</f>
        <v>5.7727272727272725</v>
      </c>
      <c r="O16" s="38">
        <f>M16*10%</f>
        <v>6.3500000000000005</v>
      </c>
      <c r="P16" s="78">
        <f>M16+O16</f>
        <v>69.849999999999994</v>
      </c>
      <c r="Q16" s="30"/>
    </row>
    <row r="17" spans="1:17" ht="17.25" customHeight="1" x14ac:dyDescent="0.2">
      <c r="A17" s="53" t="s">
        <v>100</v>
      </c>
      <c r="B17" s="48" t="s">
        <v>32</v>
      </c>
      <c r="C17" s="168">
        <f>FLOOR('Annual Standard Rates'!C17/8,0.002)</f>
        <v>234.874</v>
      </c>
      <c r="D17" s="16">
        <f>C17/11</f>
        <v>21.352181818181819</v>
      </c>
      <c r="E17" s="33">
        <f>C17*10%</f>
        <v>23.487400000000001</v>
      </c>
      <c r="F17" s="77">
        <f>C17+E17</f>
        <v>258.3614</v>
      </c>
      <c r="G17" s="31" t="s">
        <v>33</v>
      </c>
      <c r="H17" s="32">
        <f>'Annual Standard Rates'!H17/8</f>
        <v>187.625</v>
      </c>
      <c r="I17" s="16">
        <f>H17/11</f>
        <v>17.056818181818183</v>
      </c>
      <c r="J17" s="32">
        <f>H17*10%</f>
        <v>18.762499999999999</v>
      </c>
      <c r="K17" s="77">
        <f>H17+J17</f>
        <v>206.38749999999999</v>
      </c>
      <c r="L17" s="31" t="s">
        <v>34</v>
      </c>
      <c r="M17" s="32">
        <f>FLOOR('Annual Standard Rates'!M17/8,0.002)</f>
        <v>141.374</v>
      </c>
      <c r="N17" s="16">
        <f>M17/11</f>
        <v>12.852181818181817</v>
      </c>
      <c r="O17" s="32">
        <f>M17*10%</f>
        <v>14.1374</v>
      </c>
      <c r="P17" s="77">
        <f>M17+O17</f>
        <v>155.51139999999998</v>
      </c>
      <c r="Q17" s="30"/>
    </row>
    <row r="18" spans="1:17" ht="29.25" customHeight="1" thickBot="1" x14ac:dyDescent="0.25">
      <c r="A18" s="171" t="s">
        <v>125</v>
      </c>
      <c r="B18" s="147" t="s">
        <v>35</v>
      </c>
      <c r="C18" s="148" t="s">
        <v>4</v>
      </c>
      <c r="D18" s="141" t="s">
        <v>4</v>
      </c>
      <c r="E18" s="148" t="s">
        <v>4</v>
      </c>
      <c r="F18" s="149" t="s">
        <v>4</v>
      </c>
      <c r="G18" s="160" t="s">
        <v>36</v>
      </c>
      <c r="H18" s="148" t="s">
        <v>4</v>
      </c>
      <c r="I18" s="141" t="s">
        <v>4</v>
      </c>
      <c r="J18" s="148" t="s">
        <v>4</v>
      </c>
      <c r="K18" s="149" t="s">
        <v>4</v>
      </c>
      <c r="L18" s="160" t="s">
        <v>37</v>
      </c>
      <c r="M18" s="148" t="s">
        <v>4</v>
      </c>
      <c r="N18" s="141" t="s">
        <v>4</v>
      </c>
      <c r="O18" s="148" t="s">
        <v>4</v>
      </c>
      <c r="P18" s="149" t="s">
        <v>4</v>
      </c>
      <c r="Q18" s="30"/>
    </row>
    <row r="19" spans="1:17" ht="51.75" customHeight="1" x14ac:dyDescent="0.2">
      <c r="A19" s="56" t="s">
        <v>111</v>
      </c>
      <c r="B19" s="48" t="s">
        <v>38</v>
      </c>
      <c r="C19" s="9">
        <f>'Annual Standard Rates'!C19/8</f>
        <v>9.625</v>
      </c>
      <c r="D19" s="16">
        <f t="shared" ref="D19:D24" si="0">C19/11</f>
        <v>0.875</v>
      </c>
      <c r="E19" s="32">
        <f t="shared" ref="E19:E24" si="1">C19*10%</f>
        <v>0.96250000000000002</v>
      </c>
      <c r="F19" s="77">
        <f t="shared" ref="F19:F24" si="2">C19+E19</f>
        <v>10.5875</v>
      </c>
      <c r="G19" s="31" t="s">
        <v>39</v>
      </c>
      <c r="H19" s="32">
        <f>'Annual Standard Rates'!H19/8</f>
        <v>9.625</v>
      </c>
      <c r="I19" s="16">
        <f t="shared" ref="I19:I24" si="3">H19/11</f>
        <v>0.875</v>
      </c>
      <c r="J19" s="32">
        <f t="shared" ref="J19:J24" si="4">H19*10%</f>
        <v>0.96250000000000002</v>
      </c>
      <c r="K19" s="77">
        <f t="shared" ref="K19:K24" si="5">H19+J19</f>
        <v>10.5875</v>
      </c>
      <c r="L19" s="31" t="s">
        <v>40</v>
      </c>
      <c r="M19" s="32">
        <f>'Annual Standard Rates'!M19/8</f>
        <v>9.625</v>
      </c>
      <c r="N19" s="16">
        <f t="shared" ref="N19:N24" si="6">M19/11</f>
        <v>0.875</v>
      </c>
      <c r="O19" s="32">
        <f t="shared" ref="O19:O24" si="7">M19*10%</f>
        <v>0.96250000000000002</v>
      </c>
      <c r="P19" s="77">
        <f t="shared" ref="P19:P24" si="8">M19+O19</f>
        <v>10.5875</v>
      </c>
      <c r="Q19" s="30"/>
    </row>
    <row r="20" spans="1:17" ht="17.25" customHeight="1" x14ac:dyDescent="0.2">
      <c r="A20" s="54" t="s">
        <v>114</v>
      </c>
      <c r="B20" s="47" t="s">
        <v>41</v>
      </c>
      <c r="C20" s="40">
        <f>FLOOR('Annual Standard Rates'!C20/8,0.002)</f>
        <v>38.374000000000002</v>
      </c>
      <c r="D20" s="41">
        <f t="shared" si="0"/>
        <v>3.4885454545454548</v>
      </c>
      <c r="E20" s="40">
        <f t="shared" si="1"/>
        <v>3.8374000000000006</v>
      </c>
      <c r="F20" s="88">
        <f t="shared" si="2"/>
        <v>42.211400000000005</v>
      </c>
      <c r="G20" s="37" t="s">
        <v>42</v>
      </c>
      <c r="H20" s="38">
        <f>'Annual Standard Rates'!H20/8</f>
        <v>33.625</v>
      </c>
      <c r="I20" s="36">
        <f t="shared" si="3"/>
        <v>3.0568181818181817</v>
      </c>
      <c r="J20" s="38">
        <f t="shared" si="4"/>
        <v>3.3625000000000003</v>
      </c>
      <c r="K20" s="78">
        <f t="shared" si="5"/>
        <v>36.987499999999997</v>
      </c>
      <c r="L20" s="37" t="s">
        <v>43</v>
      </c>
      <c r="M20" s="38">
        <f>'Annual Standard Rates'!M20/8</f>
        <v>29</v>
      </c>
      <c r="N20" s="36">
        <f t="shared" si="6"/>
        <v>2.6363636363636362</v>
      </c>
      <c r="O20" s="38">
        <f t="shared" si="7"/>
        <v>2.9000000000000004</v>
      </c>
      <c r="P20" s="78">
        <f t="shared" si="8"/>
        <v>31.9</v>
      </c>
      <c r="Q20" s="30"/>
    </row>
    <row r="21" spans="1:17" ht="17.25" customHeight="1" x14ac:dyDescent="0.2">
      <c r="A21" s="53" t="s">
        <v>112</v>
      </c>
      <c r="B21" s="48" t="s">
        <v>44</v>
      </c>
      <c r="C21" s="9">
        <f>'Annual Standard Rates'!C21/8</f>
        <v>51</v>
      </c>
      <c r="D21" s="16">
        <f t="shared" si="0"/>
        <v>4.6363636363636367</v>
      </c>
      <c r="E21" s="32">
        <f t="shared" si="1"/>
        <v>5.1000000000000005</v>
      </c>
      <c r="F21" s="77">
        <f t="shared" si="2"/>
        <v>56.1</v>
      </c>
      <c r="G21" s="31" t="s">
        <v>45</v>
      </c>
      <c r="H21" s="9">
        <f>'Annual Standard Rates'!H21/8</f>
        <v>45.625</v>
      </c>
      <c r="I21" s="16">
        <f t="shared" si="3"/>
        <v>4.1477272727272725</v>
      </c>
      <c r="J21" s="32">
        <f t="shared" si="4"/>
        <v>4.5625</v>
      </c>
      <c r="K21" s="77">
        <f t="shared" si="5"/>
        <v>50.1875</v>
      </c>
      <c r="L21" s="31" t="s">
        <v>46</v>
      </c>
      <c r="M21" s="9">
        <f>'Annual Standard Rates'!M21/8</f>
        <v>40.625</v>
      </c>
      <c r="N21" s="16">
        <f t="shared" si="6"/>
        <v>3.6931818181818183</v>
      </c>
      <c r="O21" s="32">
        <f t="shared" si="7"/>
        <v>4.0625</v>
      </c>
      <c r="P21" s="77">
        <f t="shared" si="8"/>
        <v>44.6875</v>
      </c>
      <c r="Q21" s="30"/>
    </row>
    <row r="22" spans="1:17" ht="17.25" customHeight="1" x14ac:dyDescent="0.2">
      <c r="A22" s="54" t="s">
        <v>113</v>
      </c>
      <c r="B22" s="47" t="s">
        <v>47</v>
      </c>
      <c r="C22" s="38">
        <f>FLOOR('Annual Standard Rates'!C22/8,0.002)</f>
        <v>69.373999999999995</v>
      </c>
      <c r="D22" s="36">
        <f t="shared" si="0"/>
        <v>6.3067272727272723</v>
      </c>
      <c r="E22" s="38">
        <f t="shared" si="1"/>
        <v>6.9374000000000002</v>
      </c>
      <c r="F22" s="78">
        <f t="shared" si="2"/>
        <v>76.311399999999992</v>
      </c>
      <c r="G22" s="37" t="s">
        <v>48</v>
      </c>
      <c r="H22" s="38">
        <f>FLOOR('Annual Standard Rates'!H22/8,0.002)</f>
        <v>61.874000000000002</v>
      </c>
      <c r="I22" s="36">
        <f t="shared" si="3"/>
        <v>5.6249090909090915</v>
      </c>
      <c r="J22" s="38">
        <f t="shared" si="4"/>
        <v>6.1874000000000002</v>
      </c>
      <c r="K22" s="78">
        <f t="shared" si="5"/>
        <v>68.061400000000006</v>
      </c>
      <c r="L22" s="37" t="s">
        <v>49</v>
      </c>
      <c r="M22" s="38">
        <f>'Annual Standard Rates'!M22/8</f>
        <v>54.125</v>
      </c>
      <c r="N22" s="36">
        <f t="shared" si="6"/>
        <v>4.9204545454545459</v>
      </c>
      <c r="O22" s="38">
        <f t="shared" si="7"/>
        <v>5.4125000000000005</v>
      </c>
      <c r="P22" s="78">
        <f t="shared" si="8"/>
        <v>59.537500000000001</v>
      </c>
      <c r="Q22" s="30"/>
    </row>
    <row r="23" spans="1:17" ht="33.75" customHeight="1" x14ac:dyDescent="0.2">
      <c r="A23" s="55" t="s">
        <v>139</v>
      </c>
      <c r="B23" s="48" t="s">
        <v>50</v>
      </c>
      <c r="C23" s="9">
        <f>'Annual Standard Rates'!C23/8</f>
        <v>42.75</v>
      </c>
      <c r="D23" s="16">
        <f t="shared" si="0"/>
        <v>3.8863636363636362</v>
      </c>
      <c r="E23" s="32">
        <f t="shared" si="1"/>
        <v>4.2750000000000004</v>
      </c>
      <c r="F23" s="77">
        <f t="shared" si="2"/>
        <v>47.024999999999999</v>
      </c>
      <c r="G23" s="31" t="s">
        <v>51</v>
      </c>
      <c r="H23" s="9">
        <f>FLOOR('Annual Standard Rates'!H23/8,0.002)</f>
        <v>37.374000000000002</v>
      </c>
      <c r="I23" s="16">
        <f t="shared" si="3"/>
        <v>3.397636363636364</v>
      </c>
      <c r="J23" s="32">
        <f t="shared" si="4"/>
        <v>3.7374000000000005</v>
      </c>
      <c r="K23" s="77">
        <f t="shared" si="5"/>
        <v>41.111400000000003</v>
      </c>
      <c r="L23" s="31" t="s">
        <v>52</v>
      </c>
      <c r="M23" s="9">
        <v>32.369999999999997</v>
      </c>
      <c r="N23" s="16">
        <f t="shared" si="6"/>
        <v>2.9427272727272724</v>
      </c>
      <c r="O23" s="32">
        <f t="shared" si="7"/>
        <v>3.2370000000000001</v>
      </c>
      <c r="P23" s="77">
        <f t="shared" si="8"/>
        <v>35.606999999999999</v>
      </c>
      <c r="Q23" s="30"/>
    </row>
    <row r="24" spans="1:17" ht="17.25" customHeight="1" thickBot="1" x14ac:dyDescent="0.25">
      <c r="A24" s="127" t="s">
        <v>115</v>
      </c>
      <c r="B24" s="147" t="s">
        <v>53</v>
      </c>
      <c r="C24" s="148">
        <f>'Annual Standard Rates'!C24/8</f>
        <v>61.125</v>
      </c>
      <c r="D24" s="141">
        <f t="shared" si="0"/>
        <v>5.5568181818181817</v>
      </c>
      <c r="E24" s="148">
        <f t="shared" si="1"/>
        <v>6.1125000000000007</v>
      </c>
      <c r="F24" s="149">
        <f t="shared" si="2"/>
        <v>67.237499999999997</v>
      </c>
      <c r="G24" s="160" t="s">
        <v>54</v>
      </c>
      <c r="H24" s="148">
        <f>'Annual Standard Rates'!H24/8</f>
        <v>53.625</v>
      </c>
      <c r="I24" s="141">
        <f t="shared" si="3"/>
        <v>4.875</v>
      </c>
      <c r="J24" s="148">
        <f t="shared" si="4"/>
        <v>5.3625000000000007</v>
      </c>
      <c r="K24" s="149">
        <f t="shared" si="5"/>
        <v>58.987499999999997</v>
      </c>
      <c r="L24" s="160" t="s">
        <v>55</v>
      </c>
      <c r="M24" s="148">
        <f>FLOOR('Annual Standard Rates'!M24/8,0.002)</f>
        <v>45.874000000000002</v>
      </c>
      <c r="N24" s="141">
        <f t="shared" si="6"/>
        <v>4.1703636363636365</v>
      </c>
      <c r="O24" s="148">
        <f t="shared" si="7"/>
        <v>4.5874000000000006</v>
      </c>
      <c r="P24" s="149">
        <f t="shared" si="8"/>
        <v>50.461400000000005</v>
      </c>
      <c r="Q24" s="30"/>
    </row>
    <row r="25" spans="1:17" ht="39" customHeight="1" x14ac:dyDescent="0.2">
      <c r="A25" s="128" t="s">
        <v>110</v>
      </c>
      <c r="B25" s="151" t="s">
        <v>56</v>
      </c>
      <c r="C25" s="169">
        <f>FLOOR('Annual Standard Rates'!C25/8,0.002)</f>
        <v>43.874000000000002</v>
      </c>
      <c r="D25" s="136">
        <f>C25/11</f>
        <v>3.9885454545454548</v>
      </c>
      <c r="E25" s="166">
        <f>C25*10%</f>
        <v>4.3874000000000004</v>
      </c>
      <c r="F25" s="146">
        <f>C25+E25</f>
        <v>48.261400000000002</v>
      </c>
      <c r="G25" s="159" t="s">
        <v>57</v>
      </c>
      <c r="H25" s="144">
        <f>'Annual Standard Rates'!H25/8</f>
        <v>34.75</v>
      </c>
      <c r="I25" s="136">
        <f>H25/11</f>
        <v>3.1590909090909092</v>
      </c>
      <c r="J25" s="152">
        <f>H25*10%</f>
        <v>3.4750000000000001</v>
      </c>
      <c r="K25" s="146">
        <f>H25+J25</f>
        <v>38.225000000000001</v>
      </c>
      <c r="L25" s="159" t="s">
        <v>58</v>
      </c>
      <c r="M25" s="144">
        <f>'Annual Standard Rates'!M25/8</f>
        <v>11</v>
      </c>
      <c r="N25" s="136">
        <f>M25/11</f>
        <v>1</v>
      </c>
      <c r="O25" s="152">
        <f>M25*10%</f>
        <v>1.1000000000000001</v>
      </c>
      <c r="P25" s="146">
        <f>M25+O25</f>
        <v>12.1</v>
      </c>
      <c r="Q25" s="30"/>
    </row>
    <row r="26" spans="1:17" ht="32.25" customHeight="1" x14ac:dyDescent="0.2">
      <c r="A26" s="57" t="s">
        <v>136</v>
      </c>
      <c r="B26" s="47" t="s">
        <v>59</v>
      </c>
      <c r="C26" s="38">
        <f>'Annual Standard Rates'!C26/8</f>
        <v>9.625</v>
      </c>
      <c r="D26" s="36">
        <f>C26/11</f>
        <v>0.875</v>
      </c>
      <c r="E26" s="38">
        <f>C26*10%</f>
        <v>0.96250000000000002</v>
      </c>
      <c r="F26" s="78">
        <f>C26+E26</f>
        <v>10.5875</v>
      </c>
      <c r="G26" s="37" t="s">
        <v>60</v>
      </c>
      <c r="H26" s="38">
        <f>'Annual Standard Rates'!H26/8</f>
        <v>9.625</v>
      </c>
      <c r="I26" s="36">
        <f>H26/11</f>
        <v>0.875</v>
      </c>
      <c r="J26" s="38">
        <f>H26*10%</f>
        <v>0.96250000000000002</v>
      </c>
      <c r="K26" s="78">
        <f>H26+J26</f>
        <v>10.5875</v>
      </c>
      <c r="L26" s="37" t="s">
        <v>61</v>
      </c>
      <c r="M26" s="38">
        <f>'Annual Standard Rates'!M26/8</f>
        <v>9.625</v>
      </c>
      <c r="N26" s="36">
        <f>M26/11</f>
        <v>0.875</v>
      </c>
      <c r="O26" s="38">
        <f>M26*10%</f>
        <v>0.96250000000000002</v>
      </c>
      <c r="P26" s="78">
        <f>M26+O26</f>
        <v>10.5875</v>
      </c>
      <c r="Q26" s="30"/>
    </row>
    <row r="27" spans="1:17" ht="15.75" customHeight="1" x14ac:dyDescent="0.2">
      <c r="A27" s="58" t="s">
        <v>116</v>
      </c>
      <c r="B27" s="48" t="s">
        <v>62</v>
      </c>
      <c r="C27" s="9">
        <f>'Annual Standard Rates'!C27/8</f>
        <v>8.125</v>
      </c>
      <c r="D27" s="16">
        <f>C27/11</f>
        <v>0.73863636363636365</v>
      </c>
      <c r="E27" s="32">
        <f>C27*10%</f>
        <v>0.8125</v>
      </c>
      <c r="F27" s="77">
        <f>C27+E27</f>
        <v>8.9375</v>
      </c>
      <c r="G27" s="31" t="s">
        <v>63</v>
      </c>
      <c r="H27" s="9">
        <f>'Annual Standard Rates'!H27/8</f>
        <v>8.125</v>
      </c>
      <c r="I27" s="16">
        <f>H27/11</f>
        <v>0.73863636363636365</v>
      </c>
      <c r="J27" s="32">
        <f>H27*10%</f>
        <v>0.8125</v>
      </c>
      <c r="K27" s="77">
        <f>H27+J27</f>
        <v>8.9375</v>
      </c>
      <c r="L27" s="31" t="s">
        <v>64</v>
      </c>
      <c r="M27" s="9">
        <f>'Annual Standard Rates'!M27/8</f>
        <v>8.125</v>
      </c>
      <c r="N27" s="16">
        <f>M27/11</f>
        <v>0.73863636363636365</v>
      </c>
      <c r="O27" s="32">
        <f>M27*10%</f>
        <v>0.8125</v>
      </c>
      <c r="P27" s="77">
        <f>M27+O27</f>
        <v>8.9375</v>
      </c>
      <c r="Q27" s="30"/>
    </row>
    <row r="28" spans="1:17" ht="15.75" customHeight="1" x14ac:dyDescent="0.2">
      <c r="A28" s="59" t="s">
        <v>117</v>
      </c>
      <c r="B28" s="47" t="s">
        <v>65</v>
      </c>
      <c r="C28" s="38" t="s">
        <v>4</v>
      </c>
      <c r="D28" s="36" t="s">
        <v>4</v>
      </c>
      <c r="E28" s="38" t="s">
        <v>4</v>
      </c>
      <c r="F28" s="78" t="s">
        <v>4</v>
      </c>
      <c r="G28" s="37" t="s">
        <v>66</v>
      </c>
      <c r="H28" s="38" t="s">
        <v>4</v>
      </c>
      <c r="I28" s="36" t="s">
        <v>4</v>
      </c>
      <c r="J28" s="38" t="s">
        <v>4</v>
      </c>
      <c r="K28" s="78" t="s">
        <v>4</v>
      </c>
      <c r="L28" s="37" t="s">
        <v>67</v>
      </c>
      <c r="M28" s="38" t="s">
        <v>4</v>
      </c>
      <c r="N28" s="36" t="s">
        <v>4</v>
      </c>
      <c r="O28" s="38" t="s">
        <v>4</v>
      </c>
      <c r="P28" s="78" t="s">
        <v>4</v>
      </c>
      <c r="Q28" s="30"/>
    </row>
    <row r="29" spans="1:17" ht="15.75" customHeight="1" thickBot="1" x14ac:dyDescent="0.25">
      <c r="A29" s="129" t="s">
        <v>118</v>
      </c>
      <c r="B29" s="131" t="s">
        <v>68</v>
      </c>
      <c r="C29" s="89" t="s">
        <v>4</v>
      </c>
      <c r="D29" s="71" t="s">
        <v>4</v>
      </c>
      <c r="E29" s="132" t="s">
        <v>4</v>
      </c>
      <c r="F29" s="130" t="s">
        <v>4</v>
      </c>
      <c r="G29" s="133" t="s">
        <v>69</v>
      </c>
      <c r="H29" s="89" t="s">
        <v>4</v>
      </c>
      <c r="I29" s="71" t="s">
        <v>4</v>
      </c>
      <c r="J29" s="132" t="s">
        <v>4</v>
      </c>
      <c r="K29" s="130" t="s">
        <v>4</v>
      </c>
      <c r="L29" s="133" t="s">
        <v>70</v>
      </c>
      <c r="M29" s="89" t="s">
        <v>4</v>
      </c>
      <c r="N29" s="71" t="s">
        <v>4</v>
      </c>
      <c r="O29" s="132" t="s">
        <v>4</v>
      </c>
      <c r="P29" s="130" t="s">
        <v>4</v>
      </c>
      <c r="Q29" s="30"/>
    </row>
    <row r="30" spans="1:17" ht="48" customHeight="1" x14ac:dyDescent="0.2">
      <c r="A30" s="128" t="s">
        <v>119</v>
      </c>
      <c r="B30" s="151" t="s">
        <v>71</v>
      </c>
      <c r="C30" s="144" t="s">
        <v>4</v>
      </c>
      <c r="D30" s="136" t="s">
        <v>4</v>
      </c>
      <c r="E30" s="152" t="s">
        <v>4</v>
      </c>
      <c r="F30" s="146" t="s">
        <v>4</v>
      </c>
      <c r="G30" s="159" t="s">
        <v>72</v>
      </c>
      <c r="H30" s="144" t="s">
        <v>4</v>
      </c>
      <c r="I30" s="136" t="s">
        <v>4</v>
      </c>
      <c r="J30" s="152" t="s">
        <v>4</v>
      </c>
      <c r="K30" s="146" t="s">
        <v>4</v>
      </c>
      <c r="L30" s="159" t="s">
        <v>73</v>
      </c>
      <c r="M30" s="144" t="s">
        <v>4</v>
      </c>
      <c r="N30" s="136" t="s">
        <v>4</v>
      </c>
      <c r="O30" s="152" t="s">
        <v>4</v>
      </c>
      <c r="P30" s="146" t="s">
        <v>4</v>
      </c>
      <c r="Q30" s="30"/>
    </row>
    <row r="31" spans="1:17" ht="27.75" customHeight="1" x14ac:dyDescent="0.2">
      <c r="A31" s="60" t="s">
        <v>120</v>
      </c>
      <c r="B31" s="47" t="s">
        <v>74</v>
      </c>
      <c r="C31" s="38" t="s">
        <v>4</v>
      </c>
      <c r="D31" s="36" t="s">
        <v>4</v>
      </c>
      <c r="E31" s="38" t="s">
        <v>4</v>
      </c>
      <c r="F31" s="78" t="s">
        <v>4</v>
      </c>
      <c r="G31" s="37" t="s">
        <v>75</v>
      </c>
      <c r="H31" s="38" t="s">
        <v>4</v>
      </c>
      <c r="I31" s="36" t="s">
        <v>4</v>
      </c>
      <c r="J31" s="38" t="s">
        <v>4</v>
      </c>
      <c r="K31" s="78" t="s">
        <v>4</v>
      </c>
      <c r="L31" s="37" t="s">
        <v>76</v>
      </c>
      <c r="M31" s="38" t="s">
        <v>4</v>
      </c>
      <c r="N31" s="36" t="s">
        <v>4</v>
      </c>
      <c r="O31" s="38" t="s">
        <v>4</v>
      </c>
      <c r="P31" s="78" t="s">
        <v>4</v>
      </c>
      <c r="Q31" s="30"/>
    </row>
    <row r="32" spans="1:17" ht="27" customHeight="1" x14ac:dyDescent="0.2">
      <c r="A32" s="51" t="s">
        <v>94</v>
      </c>
      <c r="B32" s="46" t="s">
        <v>77</v>
      </c>
      <c r="C32" s="9" t="s">
        <v>4</v>
      </c>
      <c r="D32" s="16" t="s">
        <v>4</v>
      </c>
      <c r="E32" s="5" t="s">
        <v>4</v>
      </c>
      <c r="F32" s="81" t="s">
        <v>4</v>
      </c>
      <c r="G32" s="13" t="s">
        <v>78</v>
      </c>
      <c r="H32" s="9" t="s">
        <v>4</v>
      </c>
      <c r="I32" s="16" t="s">
        <v>4</v>
      </c>
      <c r="J32" s="5" t="s">
        <v>4</v>
      </c>
      <c r="K32" s="81" t="s">
        <v>4</v>
      </c>
      <c r="L32" s="13" t="s">
        <v>79</v>
      </c>
      <c r="M32" s="9" t="s">
        <v>4</v>
      </c>
      <c r="N32" s="16" t="s">
        <v>4</v>
      </c>
      <c r="O32" s="5" t="s">
        <v>4</v>
      </c>
      <c r="P32" s="81" t="s">
        <v>4</v>
      </c>
      <c r="Q32" s="19"/>
    </row>
    <row r="33" spans="1:17" ht="17.25" customHeight="1" x14ac:dyDescent="0.2">
      <c r="A33" s="59" t="s">
        <v>121</v>
      </c>
      <c r="B33" s="47" t="s">
        <v>80</v>
      </c>
      <c r="C33" s="38" t="s">
        <v>4</v>
      </c>
      <c r="D33" s="36" t="s">
        <v>4</v>
      </c>
      <c r="E33" s="38" t="s">
        <v>4</v>
      </c>
      <c r="F33" s="78" t="s">
        <v>4</v>
      </c>
      <c r="G33" s="37" t="s">
        <v>81</v>
      </c>
      <c r="H33" s="38" t="s">
        <v>4</v>
      </c>
      <c r="I33" s="36" t="s">
        <v>4</v>
      </c>
      <c r="J33" s="38" t="s">
        <v>4</v>
      </c>
      <c r="K33" s="78" t="s">
        <v>4</v>
      </c>
      <c r="L33" s="37" t="s">
        <v>82</v>
      </c>
      <c r="M33" s="38" t="s">
        <v>4</v>
      </c>
      <c r="N33" s="36" t="s">
        <v>4</v>
      </c>
      <c r="O33" s="38" t="s">
        <v>4</v>
      </c>
      <c r="P33" s="78" t="s">
        <v>4</v>
      </c>
      <c r="Q33" s="19"/>
    </row>
    <row r="34" spans="1:17" ht="39.75" customHeight="1" x14ac:dyDescent="0.2">
      <c r="A34" s="51" t="s">
        <v>124</v>
      </c>
      <c r="B34" s="46" t="s">
        <v>83</v>
      </c>
      <c r="C34" s="9" t="s">
        <v>4</v>
      </c>
      <c r="D34" s="16" t="s">
        <v>4</v>
      </c>
      <c r="E34" s="5" t="s">
        <v>4</v>
      </c>
      <c r="F34" s="81" t="s">
        <v>4</v>
      </c>
      <c r="G34" s="13" t="s">
        <v>84</v>
      </c>
      <c r="H34" s="9" t="s">
        <v>4</v>
      </c>
      <c r="I34" s="16" t="s">
        <v>4</v>
      </c>
      <c r="J34" s="5" t="s">
        <v>4</v>
      </c>
      <c r="K34" s="81" t="s">
        <v>4</v>
      </c>
      <c r="L34" s="13" t="s">
        <v>85</v>
      </c>
      <c r="M34" s="9" t="s">
        <v>4</v>
      </c>
      <c r="N34" s="16" t="s">
        <v>4</v>
      </c>
      <c r="O34" s="5" t="s">
        <v>4</v>
      </c>
      <c r="P34" s="81" t="s">
        <v>4</v>
      </c>
      <c r="Q34" s="19"/>
    </row>
    <row r="35" spans="1:17" ht="17.25" customHeight="1" x14ac:dyDescent="0.2">
      <c r="A35" s="59" t="s">
        <v>122</v>
      </c>
      <c r="B35" s="47" t="s">
        <v>86</v>
      </c>
      <c r="C35" s="38" t="s">
        <v>4</v>
      </c>
      <c r="D35" s="36" t="s">
        <v>4</v>
      </c>
      <c r="E35" s="38" t="s">
        <v>4</v>
      </c>
      <c r="F35" s="78" t="s">
        <v>4</v>
      </c>
      <c r="G35" s="37" t="s">
        <v>87</v>
      </c>
      <c r="H35" s="38" t="s">
        <v>4</v>
      </c>
      <c r="I35" s="36" t="s">
        <v>4</v>
      </c>
      <c r="J35" s="38" t="s">
        <v>4</v>
      </c>
      <c r="K35" s="78" t="s">
        <v>4</v>
      </c>
      <c r="L35" s="37" t="s">
        <v>88</v>
      </c>
      <c r="M35" s="38" t="s">
        <v>4</v>
      </c>
      <c r="N35" s="36" t="s">
        <v>4</v>
      </c>
      <c r="O35" s="38" t="s">
        <v>4</v>
      </c>
      <c r="P35" s="78" t="s">
        <v>4</v>
      </c>
      <c r="Q35" s="19"/>
    </row>
    <row r="36" spans="1:17" ht="17.25" customHeight="1" thickBot="1" x14ac:dyDescent="0.25">
      <c r="A36" s="61" t="s">
        <v>123</v>
      </c>
      <c r="B36" s="82" t="s">
        <v>89</v>
      </c>
      <c r="C36" s="89" t="s">
        <v>4</v>
      </c>
      <c r="D36" s="71" t="s">
        <v>4</v>
      </c>
      <c r="E36" s="83" t="s">
        <v>4</v>
      </c>
      <c r="F36" s="84" t="s">
        <v>4</v>
      </c>
      <c r="G36" s="103" t="s">
        <v>90</v>
      </c>
      <c r="H36" s="89" t="s">
        <v>4</v>
      </c>
      <c r="I36" s="71" t="s">
        <v>4</v>
      </c>
      <c r="J36" s="83" t="s">
        <v>4</v>
      </c>
      <c r="K36" s="84" t="s">
        <v>4</v>
      </c>
      <c r="L36" s="103" t="s">
        <v>91</v>
      </c>
      <c r="M36" s="89" t="s">
        <v>4</v>
      </c>
      <c r="N36" s="71" t="s">
        <v>4</v>
      </c>
      <c r="O36" s="83" t="s">
        <v>4</v>
      </c>
      <c r="P36" s="84" t="s">
        <v>4</v>
      </c>
      <c r="Q36" s="19"/>
    </row>
  </sheetData>
  <mergeCells count="5">
    <mergeCell ref="B4:F4"/>
    <mergeCell ref="A1:P1"/>
    <mergeCell ref="A2:P2"/>
    <mergeCell ref="G4:K4"/>
    <mergeCell ref="L4:P4"/>
  </mergeCells>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pageSetUpPr fitToPage="1"/>
  </sheetPr>
  <dimension ref="A1:Q99"/>
  <sheetViews>
    <sheetView showGridLines="0" zoomScale="80" zoomScaleNormal="80" zoomScaleSheetLayoutView="75" workbookViewId="0">
      <selection sqref="A1:P1"/>
    </sheetView>
  </sheetViews>
  <sheetFormatPr defaultRowHeight="12.75" x14ac:dyDescent="0.2"/>
  <cols>
    <col min="1" max="1" width="131.140625" customWidth="1"/>
    <col min="2" max="2" width="8.140625" style="23" customWidth="1"/>
    <col min="3" max="3" width="9.85546875" customWidth="1"/>
    <col min="4" max="4" width="9.85546875" style="17" customWidth="1"/>
    <col min="5" max="6" width="9.85546875" customWidth="1"/>
    <col min="7" max="7" width="8.140625" style="14" customWidth="1"/>
    <col min="8" max="8" width="10.28515625" customWidth="1"/>
    <col min="9" max="9" width="10.28515625" style="17" customWidth="1"/>
    <col min="10" max="11" width="10.28515625" customWidth="1"/>
    <col min="12" max="12" width="8.140625" style="14" customWidth="1"/>
    <col min="13" max="13" width="10.28515625" customWidth="1"/>
    <col min="14" max="14" width="10.28515625" style="17" customWidth="1"/>
    <col min="15" max="16" width="10.28515625" customWidth="1"/>
    <col min="17" max="17" width="9.7109375" style="21" customWidth="1"/>
  </cols>
  <sheetData>
    <row r="1" spans="1:17" ht="20.25" x14ac:dyDescent="0.3">
      <c r="A1" s="190" t="s">
        <v>133</v>
      </c>
      <c r="B1" s="190"/>
      <c r="C1" s="190"/>
      <c r="D1" s="190"/>
      <c r="E1" s="190"/>
      <c r="F1" s="190"/>
      <c r="G1" s="190"/>
      <c r="H1" s="190"/>
      <c r="I1" s="190"/>
      <c r="J1" s="190"/>
      <c r="K1" s="190"/>
      <c r="L1" s="190"/>
      <c r="M1" s="190"/>
      <c r="N1" s="190"/>
      <c r="O1" s="190"/>
      <c r="P1" s="190"/>
      <c r="Q1" s="29"/>
    </row>
    <row r="2" spans="1:17" ht="20.25" x14ac:dyDescent="0.3">
      <c r="A2" s="190" t="s">
        <v>93</v>
      </c>
      <c r="B2" s="190"/>
      <c r="C2" s="190"/>
      <c r="D2" s="190"/>
      <c r="E2" s="190"/>
      <c r="F2" s="190"/>
      <c r="G2" s="190"/>
      <c r="H2" s="190"/>
      <c r="I2" s="190"/>
      <c r="J2" s="190"/>
      <c r="K2" s="190"/>
      <c r="L2" s="190"/>
      <c r="M2" s="190"/>
      <c r="N2" s="190"/>
      <c r="O2" s="190"/>
      <c r="P2" s="190"/>
    </row>
    <row r="3" spans="1:17" ht="21" thickBot="1" x14ac:dyDescent="0.35">
      <c r="A3" s="167"/>
      <c r="B3" s="167"/>
      <c r="C3" s="167"/>
      <c r="D3" s="167"/>
      <c r="E3" s="167"/>
      <c r="F3" s="167"/>
      <c r="G3" s="167"/>
      <c r="H3" s="167"/>
      <c r="I3" s="167"/>
      <c r="J3" s="167"/>
      <c r="K3" s="167"/>
      <c r="L3" s="167"/>
      <c r="M3" s="167"/>
      <c r="N3" s="167"/>
      <c r="O3" s="167"/>
      <c r="P3" s="167"/>
    </row>
    <row r="4" spans="1:17" ht="24" customHeight="1" thickBot="1" x14ac:dyDescent="0.25">
      <c r="A4" s="1"/>
      <c r="B4" s="191" t="s">
        <v>95</v>
      </c>
      <c r="C4" s="192"/>
      <c r="D4" s="192"/>
      <c r="E4" s="192"/>
      <c r="F4" s="193"/>
      <c r="G4" s="191" t="s">
        <v>96</v>
      </c>
      <c r="H4" s="192"/>
      <c r="I4" s="192"/>
      <c r="J4" s="192"/>
      <c r="K4" s="193"/>
      <c r="L4" s="191" t="s">
        <v>97</v>
      </c>
      <c r="M4" s="192"/>
      <c r="N4" s="192"/>
      <c r="O4" s="192"/>
      <c r="P4" s="193"/>
    </row>
    <row r="5" spans="1:17" ht="33" customHeight="1" x14ac:dyDescent="0.35">
      <c r="A5" s="177" t="s">
        <v>0</v>
      </c>
      <c r="B5" s="172" t="s">
        <v>1</v>
      </c>
      <c r="C5" s="123" t="s">
        <v>98</v>
      </c>
      <c r="D5" s="170" t="s">
        <v>137</v>
      </c>
      <c r="E5" s="120" t="s">
        <v>99</v>
      </c>
      <c r="F5" s="121" t="s">
        <v>2</v>
      </c>
      <c r="G5" s="62" t="s">
        <v>1</v>
      </c>
      <c r="H5" s="123" t="s">
        <v>98</v>
      </c>
      <c r="I5" s="170" t="s">
        <v>137</v>
      </c>
      <c r="J5" s="120" t="s">
        <v>99</v>
      </c>
      <c r="K5" s="121" t="s">
        <v>2</v>
      </c>
      <c r="L5" s="62" t="s">
        <v>1</v>
      </c>
      <c r="M5" s="123" t="s">
        <v>98</v>
      </c>
      <c r="N5" s="170" t="s">
        <v>137</v>
      </c>
      <c r="O5" s="120" t="s">
        <v>99</v>
      </c>
      <c r="P5" s="121" t="s">
        <v>2</v>
      </c>
    </row>
    <row r="6" spans="1:17" ht="13.5" thickBot="1" x14ac:dyDescent="0.25">
      <c r="A6" s="178"/>
      <c r="B6" s="173"/>
      <c r="C6" s="115" t="s">
        <v>3</v>
      </c>
      <c r="D6" s="112" t="s">
        <v>3</v>
      </c>
      <c r="E6" s="116" t="s">
        <v>3</v>
      </c>
      <c r="F6" s="118" t="s">
        <v>3</v>
      </c>
      <c r="G6" s="110"/>
      <c r="H6" s="115" t="s">
        <v>3</v>
      </c>
      <c r="I6" s="112" t="s">
        <v>3</v>
      </c>
      <c r="J6" s="116" t="s">
        <v>3</v>
      </c>
      <c r="K6" s="118" t="s">
        <v>3</v>
      </c>
      <c r="L6" s="110"/>
      <c r="M6" s="115" t="s">
        <v>3</v>
      </c>
      <c r="N6" s="112" t="s">
        <v>3</v>
      </c>
      <c r="O6" s="116" t="s">
        <v>3</v>
      </c>
      <c r="P6" s="118" t="s">
        <v>3</v>
      </c>
    </row>
    <row r="7" spans="1:17" ht="15.75" customHeight="1" x14ac:dyDescent="0.2">
      <c r="A7" s="176" t="s">
        <v>108</v>
      </c>
      <c r="B7" s="62"/>
      <c r="C7" s="74"/>
      <c r="D7" s="64"/>
      <c r="E7" s="75"/>
      <c r="F7" s="85"/>
      <c r="G7" s="104"/>
      <c r="H7" s="74"/>
      <c r="I7" s="64"/>
      <c r="J7" s="75"/>
      <c r="K7" s="85"/>
      <c r="L7" s="104"/>
      <c r="M7" s="74"/>
      <c r="N7" s="64"/>
      <c r="O7" s="75"/>
      <c r="P7" s="85"/>
    </row>
    <row r="8" spans="1:17" ht="42" customHeight="1" x14ac:dyDescent="0.2">
      <c r="A8" s="51" t="s">
        <v>127</v>
      </c>
      <c r="B8" s="46" t="s">
        <v>5</v>
      </c>
      <c r="C8" s="9">
        <f>'Annual Standard Rates'!C8/2</f>
        <v>232</v>
      </c>
      <c r="D8" s="16">
        <f>C8/11</f>
        <v>21.09090909090909</v>
      </c>
      <c r="E8" s="5">
        <f>C8*10%</f>
        <v>23.200000000000003</v>
      </c>
      <c r="F8" s="81">
        <f>C8+E8</f>
        <v>255.2</v>
      </c>
      <c r="G8" s="13" t="s">
        <v>6</v>
      </c>
      <c r="H8" s="9">
        <f>'Annual Standard Rates'!H8/2</f>
        <v>208</v>
      </c>
      <c r="I8" s="16">
        <f>H8/11</f>
        <v>18.90909090909091</v>
      </c>
      <c r="J8" s="5">
        <f>H8*10%</f>
        <v>20.8</v>
      </c>
      <c r="K8" s="81">
        <f>H8+J8</f>
        <v>228.8</v>
      </c>
      <c r="L8" s="13" t="s">
        <v>7</v>
      </c>
      <c r="M8" s="9">
        <f>'Annual Standard Rates'!M8/2</f>
        <v>180</v>
      </c>
      <c r="N8" s="16">
        <f>M8/11</f>
        <v>16.363636363636363</v>
      </c>
      <c r="O8" s="5">
        <f>M8*10%</f>
        <v>18</v>
      </c>
      <c r="P8" s="81">
        <f>M8+O8</f>
        <v>198</v>
      </c>
    </row>
    <row r="9" spans="1:17" ht="33.75" customHeight="1" x14ac:dyDescent="0.2">
      <c r="A9" s="52" t="s">
        <v>101</v>
      </c>
      <c r="B9" s="47" t="s">
        <v>8</v>
      </c>
      <c r="C9" s="38">
        <f>'Annual Standard Rates'!C9/2</f>
        <v>232</v>
      </c>
      <c r="D9" s="36">
        <f>C9/11</f>
        <v>21.09090909090909</v>
      </c>
      <c r="E9" s="38">
        <f>C9*10%</f>
        <v>23.200000000000003</v>
      </c>
      <c r="F9" s="78">
        <f>C9+E9</f>
        <v>255.2</v>
      </c>
      <c r="G9" s="37" t="s">
        <v>9</v>
      </c>
      <c r="H9" s="38">
        <f>'Annual Standard Rates'!H9/2</f>
        <v>207.5</v>
      </c>
      <c r="I9" s="36">
        <f>H9/11</f>
        <v>18.863636363636363</v>
      </c>
      <c r="J9" s="38">
        <f>H9*10%</f>
        <v>20.75</v>
      </c>
      <c r="K9" s="78">
        <f>H9+J9</f>
        <v>228.25</v>
      </c>
      <c r="L9" s="37" t="s">
        <v>10</v>
      </c>
      <c r="M9" s="38">
        <f>'Annual Standard Rates'!M9/2</f>
        <v>171</v>
      </c>
      <c r="N9" s="36">
        <f>M9/11</f>
        <v>15.545454545454545</v>
      </c>
      <c r="O9" s="38">
        <f>M9*10%</f>
        <v>17.100000000000001</v>
      </c>
      <c r="P9" s="78">
        <f>M9+O9</f>
        <v>188.1</v>
      </c>
    </row>
    <row r="10" spans="1:17" ht="17.25" customHeight="1" x14ac:dyDescent="0.3">
      <c r="A10" s="53" t="s">
        <v>102</v>
      </c>
      <c r="B10" s="46" t="s">
        <v>11</v>
      </c>
      <c r="C10" s="9"/>
      <c r="D10" s="16"/>
      <c r="E10" s="5"/>
      <c r="F10" s="81"/>
      <c r="G10" s="13" t="s">
        <v>12</v>
      </c>
      <c r="H10" s="9"/>
      <c r="I10" s="16"/>
      <c r="J10" s="5"/>
      <c r="K10" s="81"/>
      <c r="L10" s="13"/>
      <c r="M10" s="9"/>
      <c r="N10" s="16"/>
      <c r="O10" s="5"/>
      <c r="P10" s="81"/>
    </row>
    <row r="11" spans="1:17" ht="17.25" customHeight="1" x14ac:dyDescent="0.2">
      <c r="A11" s="54" t="s">
        <v>103</v>
      </c>
      <c r="B11" s="47" t="s">
        <v>14</v>
      </c>
      <c r="C11" s="38" t="s">
        <v>4</v>
      </c>
      <c r="D11" s="36" t="s">
        <v>4</v>
      </c>
      <c r="E11" s="38" t="s">
        <v>4</v>
      </c>
      <c r="F11" s="78" t="s">
        <v>4</v>
      </c>
      <c r="G11" s="37" t="s">
        <v>15</v>
      </c>
      <c r="H11" s="38" t="s">
        <v>4</v>
      </c>
      <c r="I11" s="36" t="s">
        <v>4</v>
      </c>
      <c r="J11" s="38" t="s">
        <v>4</v>
      </c>
      <c r="K11" s="78" t="s">
        <v>4</v>
      </c>
      <c r="L11" s="37" t="s">
        <v>16</v>
      </c>
      <c r="M11" s="38" t="s">
        <v>4</v>
      </c>
      <c r="N11" s="36" t="s">
        <v>4</v>
      </c>
      <c r="O11" s="38" t="s">
        <v>4</v>
      </c>
      <c r="P11" s="78" t="s">
        <v>4</v>
      </c>
    </row>
    <row r="12" spans="1:17" ht="36.75" customHeight="1" x14ac:dyDescent="0.2">
      <c r="A12" s="55" t="s">
        <v>104</v>
      </c>
      <c r="B12" s="46" t="s">
        <v>17</v>
      </c>
      <c r="C12" s="9" t="s">
        <v>4</v>
      </c>
      <c r="D12" s="16" t="s">
        <v>4</v>
      </c>
      <c r="E12" s="5" t="s">
        <v>4</v>
      </c>
      <c r="F12" s="81" t="s">
        <v>4</v>
      </c>
      <c r="G12" s="13" t="s">
        <v>18</v>
      </c>
      <c r="H12" s="9" t="s">
        <v>4</v>
      </c>
      <c r="I12" s="16" t="s">
        <v>4</v>
      </c>
      <c r="J12" s="5" t="s">
        <v>4</v>
      </c>
      <c r="K12" s="81" t="s">
        <v>4</v>
      </c>
      <c r="L12" s="13" t="s">
        <v>19</v>
      </c>
      <c r="M12" s="9" t="s">
        <v>4</v>
      </c>
      <c r="N12" s="16" t="s">
        <v>4</v>
      </c>
      <c r="O12" s="5" t="s">
        <v>4</v>
      </c>
      <c r="P12" s="81" t="s">
        <v>4</v>
      </c>
    </row>
    <row r="13" spans="1:17" ht="36.75" customHeight="1" x14ac:dyDescent="0.2">
      <c r="A13" s="52" t="s">
        <v>105</v>
      </c>
      <c r="B13" s="47" t="s">
        <v>20</v>
      </c>
      <c r="C13" s="38" t="s">
        <v>4</v>
      </c>
      <c r="D13" s="79"/>
      <c r="E13" s="39"/>
      <c r="F13" s="80"/>
      <c r="G13" s="37" t="s">
        <v>21</v>
      </c>
      <c r="H13" s="38" t="s">
        <v>4</v>
      </c>
      <c r="I13" s="79"/>
      <c r="J13" s="39"/>
      <c r="K13" s="80"/>
      <c r="L13" s="37" t="s">
        <v>22</v>
      </c>
      <c r="M13" s="38" t="s">
        <v>4</v>
      </c>
      <c r="N13" s="79"/>
      <c r="O13" s="39"/>
      <c r="P13" s="80"/>
    </row>
    <row r="14" spans="1:17" ht="17.25" customHeight="1" thickBot="1" x14ac:dyDescent="0.25">
      <c r="A14" s="125" t="s">
        <v>106</v>
      </c>
      <c r="B14" s="82" t="s">
        <v>23</v>
      </c>
      <c r="C14" s="89" t="s">
        <v>4</v>
      </c>
      <c r="D14" s="71" t="s">
        <v>4</v>
      </c>
      <c r="E14" s="83" t="s">
        <v>4</v>
      </c>
      <c r="F14" s="84" t="s">
        <v>4</v>
      </c>
      <c r="G14" s="103" t="s">
        <v>24</v>
      </c>
      <c r="H14" s="89" t="s">
        <v>4</v>
      </c>
      <c r="I14" s="71" t="s">
        <v>4</v>
      </c>
      <c r="J14" s="83" t="s">
        <v>4</v>
      </c>
      <c r="K14" s="84" t="s">
        <v>4</v>
      </c>
      <c r="L14" s="103" t="s">
        <v>25</v>
      </c>
      <c r="M14" s="89" t="s">
        <v>4</v>
      </c>
      <c r="N14" s="71" t="s">
        <v>4</v>
      </c>
      <c r="O14" s="83" t="s">
        <v>4</v>
      </c>
      <c r="P14" s="84" t="s">
        <v>4</v>
      </c>
    </row>
    <row r="15" spans="1:17" ht="41.25" customHeight="1" x14ac:dyDescent="0.2">
      <c r="A15" s="126" t="s">
        <v>109</v>
      </c>
      <c r="B15" s="143" t="s">
        <v>26</v>
      </c>
      <c r="C15" s="144">
        <f>'Annual Standard Rates'!C15/2</f>
        <v>232.5</v>
      </c>
      <c r="D15" s="136">
        <f>C15/11</f>
        <v>21.136363636363637</v>
      </c>
      <c r="E15" s="145">
        <f>C15*10%</f>
        <v>23.25</v>
      </c>
      <c r="F15" s="150">
        <f>C15+E15</f>
        <v>255.75</v>
      </c>
      <c r="G15" s="161" t="s">
        <v>27</v>
      </c>
      <c r="H15" s="144">
        <f>'Annual Standard Rates'!H15/2</f>
        <v>176</v>
      </c>
      <c r="I15" s="136">
        <f>H15/11</f>
        <v>16</v>
      </c>
      <c r="J15" s="145">
        <f>H15*10%</f>
        <v>17.600000000000001</v>
      </c>
      <c r="K15" s="150">
        <f>H15+J15</f>
        <v>193.6</v>
      </c>
      <c r="L15" s="161" t="s">
        <v>28</v>
      </c>
      <c r="M15" s="144">
        <f>'Annual Standard Rates'!M15/2</f>
        <v>122</v>
      </c>
      <c r="N15" s="136">
        <f>M15/11</f>
        <v>11.090909090909092</v>
      </c>
      <c r="O15" s="145">
        <f>M15*10%</f>
        <v>12.200000000000001</v>
      </c>
      <c r="P15" s="150">
        <f>M15+O15</f>
        <v>134.19999999999999</v>
      </c>
    </row>
    <row r="16" spans="1:17" ht="17.25" customHeight="1" x14ac:dyDescent="0.2">
      <c r="A16" s="54" t="s">
        <v>107</v>
      </c>
      <c r="B16" s="47" t="s">
        <v>29</v>
      </c>
      <c r="C16" s="38">
        <f>'Annual Standard Rates'!C16/2</f>
        <v>338.5</v>
      </c>
      <c r="D16" s="36">
        <f>C16/11</f>
        <v>30.772727272727273</v>
      </c>
      <c r="E16" s="38">
        <f>C16*10%</f>
        <v>33.85</v>
      </c>
      <c r="F16" s="78">
        <f>C16+E16</f>
        <v>372.35</v>
      </c>
      <c r="G16" s="37" t="s">
        <v>30</v>
      </c>
      <c r="H16" s="38">
        <f>'Annual Standard Rates'!H16/2</f>
        <v>296</v>
      </c>
      <c r="I16" s="36">
        <f>H16/11</f>
        <v>26.90909090909091</v>
      </c>
      <c r="J16" s="38">
        <f>H16*10%</f>
        <v>29.6</v>
      </c>
      <c r="K16" s="78">
        <f>H16+J16</f>
        <v>325.60000000000002</v>
      </c>
      <c r="L16" s="37" t="s">
        <v>31</v>
      </c>
      <c r="M16" s="38">
        <f>'Annual Standard Rates'!M16/2</f>
        <v>254</v>
      </c>
      <c r="N16" s="36">
        <f>M16/11</f>
        <v>23.09090909090909</v>
      </c>
      <c r="O16" s="38">
        <f>M16*10%</f>
        <v>25.400000000000002</v>
      </c>
      <c r="P16" s="78">
        <f>M16+O16</f>
        <v>279.39999999999998</v>
      </c>
    </row>
    <row r="17" spans="1:16" ht="17.25" customHeight="1" x14ac:dyDescent="0.2">
      <c r="A17" s="53" t="s">
        <v>100</v>
      </c>
      <c r="B17" s="46" t="s">
        <v>32</v>
      </c>
      <c r="C17" s="9"/>
      <c r="D17" s="16"/>
      <c r="E17" s="5"/>
      <c r="F17" s="81"/>
      <c r="G17" s="13" t="s">
        <v>33</v>
      </c>
      <c r="H17" s="9"/>
      <c r="I17" s="16"/>
      <c r="J17" s="5"/>
      <c r="K17" s="81"/>
      <c r="L17" s="13" t="s">
        <v>34</v>
      </c>
      <c r="M17" s="9"/>
      <c r="N17" s="16"/>
      <c r="O17" s="5"/>
      <c r="P17" s="81"/>
    </row>
    <row r="18" spans="1:16" ht="29.25" customHeight="1" thickBot="1" x14ac:dyDescent="0.25">
      <c r="A18" s="171" t="s">
        <v>125</v>
      </c>
      <c r="B18" s="147" t="s">
        <v>35</v>
      </c>
      <c r="C18" s="148"/>
      <c r="D18" s="141"/>
      <c r="E18" s="148"/>
      <c r="F18" s="149"/>
      <c r="G18" s="160" t="s">
        <v>36</v>
      </c>
      <c r="H18" s="148"/>
      <c r="I18" s="141"/>
      <c r="J18" s="148"/>
      <c r="K18" s="149"/>
      <c r="L18" s="160" t="s">
        <v>37</v>
      </c>
      <c r="M18" s="148"/>
      <c r="N18" s="141"/>
      <c r="O18" s="148"/>
      <c r="P18" s="149"/>
    </row>
    <row r="19" spans="1:16" ht="51.75" customHeight="1" x14ac:dyDescent="0.2">
      <c r="A19" s="56" t="s">
        <v>111</v>
      </c>
      <c r="B19" s="46" t="s">
        <v>38</v>
      </c>
      <c r="C19" s="9"/>
      <c r="D19" s="16"/>
      <c r="E19" s="5"/>
      <c r="F19" s="81"/>
      <c r="G19" s="13" t="s">
        <v>39</v>
      </c>
      <c r="H19" s="9"/>
      <c r="I19" s="16"/>
      <c r="J19" s="5"/>
      <c r="K19" s="81"/>
      <c r="L19" s="13" t="s">
        <v>40</v>
      </c>
      <c r="M19" s="9"/>
      <c r="N19" s="16"/>
      <c r="O19" s="5"/>
      <c r="P19" s="81"/>
    </row>
    <row r="20" spans="1:16" ht="17.25" customHeight="1" x14ac:dyDescent="0.2">
      <c r="A20" s="54" t="s">
        <v>114</v>
      </c>
      <c r="B20" s="47" t="s">
        <v>41</v>
      </c>
      <c r="C20" s="38"/>
      <c r="D20" s="36"/>
      <c r="E20" s="38"/>
      <c r="F20" s="78"/>
      <c r="G20" s="37" t="s">
        <v>42</v>
      </c>
      <c r="H20" s="38"/>
      <c r="I20" s="36"/>
      <c r="J20" s="38"/>
      <c r="K20" s="78"/>
      <c r="L20" s="37" t="s">
        <v>43</v>
      </c>
      <c r="M20" s="38"/>
      <c r="N20" s="36"/>
      <c r="O20" s="38"/>
      <c r="P20" s="78"/>
    </row>
    <row r="21" spans="1:16" ht="17.25" customHeight="1" x14ac:dyDescent="0.2">
      <c r="A21" s="53" t="s">
        <v>112</v>
      </c>
      <c r="B21" s="46" t="s">
        <v>44</v>
      </c>
      <c r="C21" s="9"/>
      <c r="D21" s="16"/>
      <c r="E21" s="5"/>
      <c r="F21" s="81"/>
      <c r="G21" s="13" t="s">
        <v>45</v>
      </c>
      <c r="H21" s="9"/>
      <c r="I21" s="16"/>
      <c r="J21" s="5"/>
      <c r="K21" s="81"/>
      <c r="L21" s="13" t="s">
        <v>46</v>
      </c>
      <c r="M21" s="9"/>
      <c r="N21" s="16"/>
      <c r="O21" s="5"/>
      <c r="P21" s="81"/>
    </row>
    <row r="22" spans="1:16" ht="17.25" customHeight="1" x14ac:dyDescent="0.2">
      <c r="A22" s="54" t="s">
        <v>113</v>
      </c>
      <c r="B22" s="47" t="s">
        <v>47</v>
      </c>
      <c r="C22" s="38"/>
      <c r="D22" s="36"/>
      <c r="E22" s="38"/>
      <c r="F22" s="78"/>
      <c r="G22" s="37" t="s">
        <v>48</v>
      </c>
      <c r="H22" s="38"/>
      <c r="I22" s="36"/>
      <c r="J22" s="38"/>
      <c r="K22" s="78"/>
      <c r="L22" s="37" t="s">
        <v>49</v>
      </c>
      <c r="M22" s="38"/>
      <c r="N22" s="36"/>
      <c r="O22" s="38"/>
      <c r="P22" s="78"/>
    </row>
    <row r="23" spans="1:16" ht="33.75" customHeight="1" x14ac:dyDescent="0.2">
      <c r="A23" s="55" t="s">
        <v>139</v>
      </c>
      <c r="B23" s="46" t="s">
        <v>50</v>
      </c>
      <c r="C23" s="9"/>
      <c r="D23" s="16"/>
      <c r="E23" s="5"/>
      <c r="F23" s="81"/>
      <c r="G23" s="13" t="s">
        <v>51</v>
      </c>
      <c r="H23" s="9"/>
      <c r="I23" s="16"/>
      <c r="J23" s="5"/>
      <c r="K23" s="81"/>
      <c r="L23" s="13" t="s">
        <v>52</v>
      </c>
      <c r="M23" s="9"/>
      <c r="N23" s="16"/>
      <c r="O23" s="5"/>
      <c r="P23" s="81"/>
    </row>
    <row r="24" spans="1:16" ht="17.25" customHeight="1" thickBot="1" x14ac:dyDescent="0.25">
      <c r="A24" s="127" t="s">
        <v>115</v>
      </c>
      <c r="B24" s="147" t="s">
        <v>53</v>
      </c>
      <c r="C24" s="148"/>
      <c r="D24" s="141"/>
      <c r="E24" s="148"/>
      <c r="F24" s="149"/>
      <c r="G24" s="160" t="s">
        <v>54</v>
      </c>
      <c r="H24" s="148"/>
      <c r="I24" s="141"/>
      <c r="J24" s="148"/>
      <c r="K24" s="149"/>
      <c r="L24" s="160" t="s">
        <v>55</v>
      </c>
      <c r="M24" s="148"/>
      <c r="N24" s="141"/>
      <c r="O24" s="148"/>
      <c r="P24" s="149"/>
    </row>
    <row r="25" spans="1:16" ht="39" customHeight="1" x14ac:dyDescent="0.2">
      <c r="A25" s="128" t="s">
        <v>110</v>
      </c>
      <c r="B25" s="143" t="s">
        <v>56</v>
      </c>
      <c r="C25" s="144"/>
      <c r="D25" s="136"/>
      <c r="E25" s="145"/>
      <c r="F25" s="150"/>
      <c r="G25" s="161" t="s">
        <v>57</v>
      </c>
      <c r="H25" s="144"/>
      <c r="I25" s="136"/>
      <c r="J25" s="145"/>
      <c r="K25" s="150"/>
      <c r="L25" s="161" t="s">
        <v>58</v>
      </c>
      <c r="M25" s="144"/>
      <c r="N25" s="136"/>
      <c r="O25" s="145"/>
      <c r="P25" s="150"/>
    </row>
    <row r="26" spans="1:16" ht="32.25" customHeight="1" x14ac:dyDescent="0.2">
      <c r="A26" s="57" t="s">
        <v>136</v>
      </c>
      <c r="B26" s="47" t="s">
        <v>59</v>
      </c>
      <c r="C26" s="38"/>
      <c r="D26" s="36"/>
      <c r="E26" s="38"/>
      <c r="F26" s="78"/>
      <c r="G26" s="37" t="s">
        <v>60</v>
      </c>
      <c r="H26" s="38"/>
      <c r="I26" s="36"/>
      <c r="J26" s="38"/>
      <c r="K26" s="78"/>
      <c r="L26" s="37" t="s">
        <v>61</v>
      </c>
      <c r="M26" s="38"/>
      <c r="N26" s="36"/>
      <c r="O26" s="38"/>
      <c r="P26" s="78"/>
    </row>
    <row r="27" spans="1:16" ht="15.75" customHeight="1" x14ac:dyDescent="0.2">
      <c r="A27" s="58" t="s">
        <v>116</v>
      </c>
      <c r="B27" s="46" t="s">
        <v>62</v>
      </c>
      <c r="C27" s="9"/>
      <c r="D27" s="16"/>
      <c r="E27" s="5"/>
      <c r="F27" s="81"/>
      <c r="G27" s="13" t="s">
        <v>63</v>
      </c>
      <c r="H27" s="9"/>
      <c r="I27" s="16"/>
      <c r="J27" s="5"/>
      <c r="K27" s="81"/>
      <c r="L27" s="13" t="s">
        <v>64</v>
      </c>
      <c r="M27" s="9"/>
      <c r="N27" s="16"/>
      <c r="O27" s="5"/>
      <c r="P27" s="81"/>
    </row>
    <row r="28" spans="1:16" ht="15.75" customHeight="1" x14ac:dyDescent="0.2">
      <c r="A28" s="59" t="s">
        <v>117</v>
      </c>
      <c r="B28" s="47" t="s">
        <v>65</v>
      </c>
      <c r="C28" s="38"/>
      <c r="D28" s="36"/>
      <c r="E28" s="38"/>
      <c r="F28" s="78"/>
      <c r="G28" s="37" t="s">
        <v>66</v>
      </c>
      <c r="H28" s="38"/>
      <c r="I28" s="36"/>
      <c r="J28" s="38"/>
      <c r="K28" s="78"/>
      <c r="L28" s="37" t="s">
        <v>67</v>
      </c>
      <c r="M28" s="38"/>
      <c r="N28" s="36"/>
      <c r="O28" s="38"/>
      <c r="P28" s="78"/>
    </row>
    <row r="29" spans="1:16" ht="15.75" customHeight="1" thickBot="1" x14ac:dyDescent="0.25">
      <c r="A29" s="129" t="s">
        <v>118</v>
      </c>
      <c r="B29" s="82" t="s">
        <v>68</v>
      </c>
      <c r="C29" s="89"/>
      <c r="D29" s="71"/>
      <c r="E29" s="83"/>
      <c r="F29" s="84"/>
      <c r="G29" s="103" t="s">
        <v>69</v>
      </c>
      <c r="H29" s="89"/>
      <c r="I29" s="71"/>
      <c r="J29" s="83"/>
      <c r="K29" s="84"/>
      <c r="L29" s="103" t="s">
        <v>70</v>
      </c>
      <c r="M29" s="89"/>
      <c r="N29" s="71"/>
      <c r="O29" s="83"/>
      <c r="P29" s="84"/>
    </row>
    <row r="30" spans="1:16" ht="48" customHeight="1" x14ac:dyDescent="0.2">
      <c r="A30" s="128" t="s">
        <v>119</v>
      </c>
      <c r="B30" s="143" t="s">
        <v>71</v>
      </c>
      <c r="C30" s="144"/>
      <c r="D30" s="136"/>
      <c r="E30" s="145"/>
      <c r="F30" s="150"/>
      <c r="G30" s="161" t="s">
        <v>72</v>
      </c>
      <c r="H30" s="144" t="s">
        <v>4</v>
      </c>
      <c r="I30" s="136" t="s">
        <v>4</v>
      </c>
      <c r="J30" s="145" t="s">
        <v>4</v>
      </c>
      <c r="K30" s="150" t="s">
        <v>4</v>
      </c>
      <c r="L30" s="161" t="s">
        <v>73</v>
      </c>
      <c r="M30" s="144" t="s">
        <v>4</v>
      </c>
      <c r="N30" s="136" t="s">
        <v>4</v>
      </c>
      <c r="O30" s="145" t="s">
        <v>4</v>
      </c>
      <c r="P30" s="150" t="s">
        <v>4</v>
      </c>
    </row>
    <row r="31" spans="1:16" ht="27.75" customHeight="1" x14ac:dyDescent="0.2">
      <c r="A31" s="60" t="s">
        <v>120</v>
      </c>
      <c r="B31" s="47" t="s">
        <v>74</v>
      </c>
      <c r="C31" s="38" t="s">
        <v>4</v>
      </c>
      <c r="D31" s="36" t="s">
        <v>4</v>
      </c>
      <c r="E31" s="38" t="s">
        <v>4</v>
      </c>
      <c r="F31" s="78" t="s">
        <v>4</v>
      </c>
      <c r="G31" s="37" t="s">
        <v>75</v>
      </c>
      <c r="H31" s="38" t="s">
        <v>4</v>
      </c>
      <c r="I31" s="36" t="s">
        <v>4</v>
      </c>
      <c r="J31" s="38" t="s">
        <v>4</v>
      </c>
      <c r="K31" s="78" t="s">
        <v>4</v>
      </c>
      <c r="L31" s="37" t="s">
        <v>76</v>
      </c>
      <c r="M31" s="38" t="s">
        <v>4</v>
      </c>
      <c r="N31" s="36" t="s">
        <v>4</v>
      </c>
      <c r="O31" s="38" t="s">
        <v>4</v>
      </c>
      <c r="P31" s="78" t="s">
        <v>4</v>
      </c>
    </row>
    <row r="32" spans="1:16" ht="27" customHeight="1" x14ac:dyDescent="0.2">
      <c r="A32" s="51" t="s">
        <v>94</v>
      </c>
      <c r="B32" s="46" t="s">
        <v>77</v>
      </c>
      <c r="C32" s="9" t="s">
        <v>4</v>
      </c>
      <c r="D32" s="16" t="s">
        <v>4</v>
      </c>
      <c r="E32" s="5" t="s">
        <v>4</v>
      </c>
      <c r="F32" s="81" t="s">
        <v>4</v>
      </c>
      <c r="G32" s="13" t="s">
        <v>78</v>
      </c>
      <c r="H32" s="9" t="s">
        <v>4</v>
      </c>
      <c r="I32" s="16" t="s">
        <v>4</v>
      </c>
      <c r="J32" s="5" t="s">
        <v>4</v>
      </c>
      <c r="K32" s="81" t="s">
        <v>4</v>
      </c>
      <c r="L32" s="13" t="s">
        <v>79</v>
      </c>
      <c r="M32" s="9" t="s">
        <v>4</v>
      </c>
      <c r="N32" s="16" t="s">
        <v>4</v>
      </c>
      <c r="O32" s="5" t="s">
        <v>4</v>
      </c>
      <c r="P32" s="81" t="s">
        <v>4</v>
      </c>
    </row>
    <row r="33" spans="1:16" ht="17.25" customHeight="1" x14ac:dyDescent="0.2">
      <c r="A33" s="59" t="s">
        <v>121</v>
      </c>
      <c r="B33" s="47" t="s">
        <v>80</v>
      </c>
      <c r="C33" s="38" t="s">
        <v>4</v>
      </c>
      <c r="D33" s="36" t="s">
        <v>4</v>
      </c>
      <c r="E33" s="38" t="s">
        <v>4</v>
      </c>
      <c r="F33" s="78" t="s">
        <v>4</v>
      </c>
      <c r="G33" s="37" t="s">
        <v>81</v>
      </c>
      <c r="H33" s="38" t="s">
        <v>4</v>
      </c>
      <c r="I33" s="36" t="s">
        <v>4</v>
      </c>
      <c r="J33" s="38" t="s">
        <v>4</v>
      </c>
      <c r="K33" s="78" t="s">
        <v>4</v>
      </c>
      <c r="L33" s="37" t="s">
        <v>82</v>
      </c>
      <c r="M33" s="38" t="s">
        <v>4</v>
      </c>
      <c r="N33" s="36" t="s">
        <v>4</v>
      </c>
      <c r="O33" s="38" t="s">
        <v>4</v>
      </c>
      <c r="P33" s="78" t="s">
        <v>4</v>
      </c>
    </row>
    <row r="34" spans="1:16" ht="39.75" customHeight="1" x14ac:dyDescent="0.2">
      <c r="A34" s="51" t="s">
        <v>124</v>
      </c>
      <c r="B34" s="46" t="s">
        <v>83</v>
      </c>
      <c r="C34" s="9" t="s">
        <v>4</v>
      </c>
      <c r="D34" s="16" t="s">
        <v>4</v>
      </c>
      <c r="E34" s="5" t="s">
        <v>4</v>
      </c>
      <c r="F34" s="81" t="s">
        <v>4</v>
      </c>
      <c r="G34" s="13" t="s">
        <v>84</v>
      </c>
      <c r="H34" s="9" t="s">
        <v>4</v>
      </c>
      <c r="I34" s="16" t="s">
        <v>4</v>
      </c>
      <c r="J34" s="5" t="s">
        <v>4</v>
      </c>
      <c r="K34" s="81" t="s">
        <v>4</v>
      </c>
      <c r="L34" s="13" t="s">
        <v>85</v>
      </c>
      <c r="M34" s="9" t="s">
        <v>4</v>
      </c>
      <c r="N34" s="16" t="s">
        <v>4</v>
      </c>
      <c r="O34" s="5" t="s">
        <v>4</v>
      </c>
      <c r="P34" s="81" t="s">
        <v>4</v>
      </c>
    </row>
    <row r="35" spans="1:16" ht="17.25" customHeight="1" x14ac:dyDescent="0.2">
      <c r="A35" s="59" t="s">
        <v>122</v>
      </c>
      <c r="B35" s="47" t="s">
        <v>86</v>
      </c>
      <c r="C35" s="38" t="s">
        <v>4</v>
      </c>
      <c r="D35" s="36" t="s">
        <v>4</v>
      </c>
      <c r="E35" s="38" t="s">
        <v>4</v>
      </c>
      <c r="F35" s="78" t="s">
        <v>4</v>
      </c>
      <c r="G35" s="37" t="s">
        <v>87</v>
      </c>
      <c r="H35" s="38" t="s">
        <v>4</v>
      </c>
      <c r="I35" s="36" t="s">
        <v>4</v>
      </c>
      <c r="J35" s="38" t="s">
        <v>4</v>
      </c>
      <c r="K35" s="78" t="s">
        <v>4</v>
      </c>
      <c r="L35" s="37" t="s">
        <v>88</v>
      </c>
      <c r="M35" s="38" t="s">
        <v>4</v>
      </c>
      <c r="N35" s="36" t="s">
        <v>4</v>
      </c>
      <c r="O35" s="38" t="s">
        <v>4</v>
      </c>
      <c r="P35" s="78" t="s">
        <v>4</v>
      </c>
    </row>
    <row r="36" spans="1:16" ht="17.25" customHeight="1" thickBot="1" x14ac:dyDescent="0.25">
      <c r="A36" s="61" t="s">
        <v>123</v>
      </c>
      <c r="B36" s="82" t="s">
        <v>89</v>
      </c>
      <c r="C36" s="89" t="s">
        <v>4</v>
      </c>
      <c r="D36" s="71" t="s">
        <v>4</v>
      </c>
      <c r="E36" s="83" t="s">
        <v>4</v>
      </c>
      <c r="F36" s="84" t="s">
        <v>4</v>
      </c>
      <c r="G36" s="103" t="s">
        <v>90</v>
      </c>
      <c r="H36" s="89" t="s">
        <v>4</v>
      </c>
      <c r="I36" s="71" t="s">
        <v>4</v>
      </c>
      <c r="J36" s="83" t="s">
        <v>4</v>
      </c>
      <c r="K36" s="84" t="s">
        <v>4</v>
      </c>
      <c r="L36" s="103" t="s">
        <v>91</v>
      </c>
      <c r="M36" s="89" t="s">
        <v>4</v>
      </c>
      <c r="N36" s="71" t="s">
        <v>4</v>
      </c>
      <c r="O36" s="83" t="s">
        <v>4</v>
      </c>
      <c r="P36" s="84" t="s">
        <v>4</v>
      </c>
    </row>
    <row r="37" spans="1:16" x14ac:dyDescent="0.2">
      <c r="C37" s="3"/>
      <c r="D37" s="15"/>
      <c r="E37" s="3"/>
      <c r="F37" s="3"/>
      <c r="H37" s="3"/>
      <c r="I37" s="15"/>
      <c r="J37" s="3"/>
      <c r="K37" s="3"/>
      <c r="M37" s="3"/>
      <c r="N37" s="15"/>
      <c r="O37" s="7"/>
      <c r="P37" s="7"/>
    </row>
    <row r="38" spans="1:16" x14ac:dyDescent="0.2">
      <c r="H38" s="11"/>
    </row>
    <row r="39" spans="1:16" x14ac:dyDescent="0.2">
      <c r="H39" s="11"/>
    </row>
    <row r="40" spans="1:16" x14ac:dyDescent="0.2">
      <c r="H40" s="11"/>
    </row>
    <row r="41" spans="1:16" x14ac:dyDescent="0.2">
      <c r="H41" s="11"/>
    </row>
    <row r="42" spans="1:16" x14ac:dyDescent="0.2">
      <c r="H42" s="11"/>
    </row>
    <row r="43" spans="1:16" x14ac:dyDescent="0.2">
      <c r="H43" s="11"/>
    </row>
    <row r="44" spans="1:16" x14ac:dyDescent="0.2">
      <c r="H44" s="11"/>
    </row>
    <row r="45" spans="1:16" x14ac:dyDescent="0.2">
      <c r="H45" s="11"/>
    </row>
    <row r="46" spans="1:16" x14ac:dyDescent="0.2">
      <c r="H46" s="11"/>
    </row>
    <row r="47" spans="1:16" x14ac:dyDescent="0.2">
      <c r="H47" s="11"/>
    </row>
    <row r="48" spans="1:16" x14ac:dyDescent="0.2">
      <c r="H48" s="11"/>
    </row>
    <row r="49" spans="8:8" x14ac:dyDescent="0.2">
      <c r="H49" s="11"/>
    </row>
    <row r="50" spans="8:8" x14ac:dyDescent="0.2">
      <c r="H50" s="11"/>
    </row>
    <row r="51" spans="8:8" x14ac:dyDescent="0.2">
      <c r="H51" s="11"/>
    </row>
    <row r="52" spans="8:8" x14ac:dyDescent="0.2">
      <c r="H52" s="11"/>
    </row>
    <row r="53" spans="8:8" x14ac:dyDescent="0.2">
      <c r="H53" s="11"/>
    </row>
    <row r="54" spans="8:8" x14ac:dyDescent="0.2">
      <c r="H54" s="11"/>
    </row>
    <row r="55" spans="8:8" x14ac:dyDescent="0.2">
      <c r="H55" s="11"/>
    </row>
    <row r="56" spans="8:8" x14ac:dyDescent="0.2">
      <c r="H56" s="11"/>
    </row>
    <row r="57" spans="8:8" x14ac:dyDescent="0.2">
      <c r="H57" s="11"/>
    </row>
    <row r="58" spans="8:8" x14ac:dyDescent="0.2">
      <c r="H58" s="11"/>
    </row>
    <row r="59" spans="8:8" x14ac:dyDescent="0.2">
      <c r="H59" s="11"/>
    </row>
    <row r="60" spans="8:8" x14ac:dyDescent="0.2">
      <c r="H60" s="11"/>
    </row>
    <row r="61" spans="8:8" x14ac:dyDescent="0.2">
      <c r="H61" s="11"/>
    </row>
    <row r="62" spans="8:8" x14ac:dyDescent="0.2">
      <c r="H62" s="11"/>
    </row>
    <row r="63" spans="8:8" x14ac:dyDescent="0.2">
      <c r="H63" s="11"/>
    </row>
    <row r="64" spans="8:8" x14ac:dyDescent="0.2">
      <c r="H64" s="11"/>
    </row>
    <row r="65" spans="8:8" x14ac:dyDescent="0.2">
      <c r="H65" s="11"/>
    </row>
    <row r="66" spans="8:8" x14ac:dyDescent="0.2">
      <c r="H66" s="11"/>
    </row>
    <row r="67" spans="8:8" x14ac:dyDescent="0.2">
      <c r="H67" s="11"/>
    </row>
    <row r="68" spans="8:8" x14ac:dyDescent="0.2">
      <c r="H68" s="11"/>
    </row>
    <row r="69" spans="8:8" x14ac:dyDescent="0.2">
      <c r="H69" s="11"/>
    </row>
    <row r="70" spans="8:8" x14ac:dyDescent="0.2">
      <c r="H70" s="11"/>
    </row>
    <row r="71" spans="8:8" x14ac:dyDescent="0.2">
      <c r="H71" s="11"/>
    </row>
    <row r="72" spans="8:8" x14ac:dyDescent="0.2">
      <c r="H72" s="11"/>
    </row>
    <row r="73" spans="8:8" x14ac:dyDescent="0.2">
      <c r="H73" s="11"/>
    </row>
    <row r="74" spans="8:8" x14ac:dyDescent="0.2">
      <c r="H74" s="11"/>
    </row>
    <row r="75" spans="8:8" x14ac:dyDescent="0.2">
      <c r="H75" s="11"/>
    </row>
    <row r="76" spans="8:8" x14ac:dyDescent="0.2">
      <c r="H76" s="11"/>
    </row>
    <row r="77" spans="8:8" x14ac:dyDescent="0.2">
      <c r="H77" s="11"/>
    </row>
    <row r="78" spans="8:8" x14ac:dyDescent="0.2">
      <c r="H78" s="11"/>
    </row>
    <row r="79" spans="8:8" x14ac:dyDescent="0.2">
      <c r="H79" s="11"/>
    </row>
    <row r="80" spans="8:8" x14ac:dyDescent="0.2">
      <c r="H80" s="11"/>
    </row>
    <row r="81" spans="8:8" x14ac:dyDescent="0.2">
      <c r="H81" s="11"/>
    </row>
    <row r="82" spans="8:8" x14ac:dyDescent="0.2">
      <c r="H82" s="11"/>
    </row>
    <row r="83" spans="8:8" x14ac:dyDescent="0.2">
      <c r="H83" s="11"/>
    </row>
    <row r="84" spans="8:8" x14ac:dyDescent="0.2">
      <c r="H84" s="11"/>
    </row>
    <row r="85" spans="8:8" x14ac:dyDescent="0.2">
      <c r="H85" s="11"/>
    </row>
    <row r="86" spans="8:8" x14ac:dyDescent="0.2">
      <c r="H86" s="11"/>
    </row>
    <row r="87" spans="8:8" x14ac:dyDescent="0.2">
      <c r="H87" s="11"/>
    </row>
    <row r="88" spans="8:8" x14ac:dyDescent="0.2">
      <c r="H88" s="11"/>
    </row>
    <row r="89" spans="8:8" x14ac:dyDescent="0.2">
      <c r="H89" s="11"/>
    </row>
    <row r="90" spans="8:8" x14ac:dyDescent="0.2">
      <c r="H90" s="11"/>
    </row>
    <row r="91" spans="8:8" x14ac:dyDescent="0.2">
      <c r="H91" s="11"/>
    </row>
    <row r="92" spans="8:8" x14ac:dyDescent="0.2">
      <c r="H92" s="11"/>
    </row>
    <row r="93" spans="8:8" x14ac:dyDescent="0.2">
      <c r="H93" s="11"/>
    </row>
    <row r="94" spans="8:8" x14ac:dyDescent="0.2">
      <c r="H94" s="11"/>
    </row>
    <row r="95" spans="8:8" x14ac:dyDescent="0.2">
      <c r="H95" s="11"/>
    </row>
    <row r="96" spans="8:8" x14ac:dyDescent="0.2">
      <c r="H96" s="11"/>
    </row>
    <row r="97" spans="8:8" x14ac:dyDescent="0.2">
      <c r="H97" s="11"/>
    </row>
    <row r="98" spans="8:8" x14ac:dyDescent="0.2">
      <c r="H98" s="11"/>
    </row>
    <row r="99" spans="8:8" x14ac:dyDescent="0.2">
      <c r="H99" s="11"/>
    </row>
  </sheetData>
  <mergeCells count="5">
    <mergeCell ref="A1:P1"/>
    <mergeCell ref="A2:P2"/>
    <mergeCell ref="B4:F4"/>
    <mergeCell ref="G4:K4"/>
    <mergeCell ref="L4:P4"/>
  </mergeCells>
  <phoneticPr fontId="0" type="noConversion"/>
  <printOptions horizontalCentered="1" verticalCentered="1"/>
  <pageMargins left="0.55118110236220474" right="0.55118110236220474" top="0.19685039370078741" bottom="0.19685039370078741" header="0.15748031496062992" footer="0.23622047244094491"/>
  <pageSetup paperSize="8"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Cover page</vt:lpstr>
      <vt:lpstr>Risk Zones by postcode</vt:lpstr>
      <vt:lpstr>Annual Standard Rates</vt:lpstr>
      <vt:lpstr>6 Months Standard Rates</vt:lpstr>
      <vt:lpstr>3 Months Standard Rates</vt:lpstr>
      <vt:lpstr>Annual Cover Pensioners</vt:lpstr>
      <vt:lpstr>6 Months Pensioners</vt:lpstr>
      <vt:lpstr>3 Months Pensioners</vt:lpstr>
      <vt:lpstr>Annual Apprentice</vt:lpstr>
      <vt:lpstr>6 Months Apprentice</vt:lpstr>
      <vt:lpstr>3 Months Apprentice</vt:lpstr>
      <vt:lpstr>'3 Months Standard Rates'!Print_Area</vt:lpstr>
      <vt:lpstr>'6 Months Pensioners'!Print_Area</vt:lpstr>
      <vt:lpstr>'Annual Apprentice'!Print_Area</vt:lpstr>
      <vt:lpstr>'Annual Cover Pensioners'!Print_Area</vt:lpstr>
      <vt:lpstr>'Annual Standard Rates'!Print_Area</vt:lpstr>
      <vt:lpstr>'Cover page'!Print_Area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Lee</dc:creator>
  <cp:lastModifiedBy>Karl Andrew Rust</cp:lastModifiedBy>
  <cp:lastPrinted>2018-04-04T04:15:59Z</cp:lastPrinted>
  <dcterms:created xsi:type="dcterms:W3CDTF">1999-02-24T21:19:32Z</dcterms:created>
  <dcterms:modified xsi:type="dcterms:W3CDTF">2018-04-04T05:30:14Z</dcterms:modified>
</cp:coreProperties>
</file>