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usiness Intelligence\Corporate\Indexation\"/>
    </mc:Choice>
  </mc:AlternateContent>
  <bookViews>
    <workbookView xWindow="0" yWindow="0" windowWidth="28800" windowHeight="11700"/>
  </bookViews>
  <sheets>
    <sheet name="Indexation from 2021" sheetId="1" r:id="rId1"/>
  </sheets>
  <externalReferences>
    <externalReference r:id="rId2"/>
    <externalReference r:id="rId3"/>
  </externalReferences>
  <definedNames>
    <definedName name="_xlnm.Print_Area" localSheetId="0">'Indexation from 2021'!$B$1:$Q$56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1" l="1"/>
  <c r="P53" i="1"/>
  <c r="O53" i="1"/>
  <c r="N53" i="1"/>
  <c r="M53" i="1"/>
  <c r="L53" i="1"/>
  <c r="K53" i="1"/>
  <c r="J53" i="1"/>
  <c r="J27" i="1" s="1"/>
  <c r="K27" i="1" s="1"/>
  <c r="L27" i="1" s="1"/>
  <c r="M27" i="1" s="1"/>
  <c r="N27" i="1" s="1"/>
  <c r="O27" i="1" s="1"/>
  <c r="P27" i="1" s="1"/>
  <c r="I53" i="1"/>
  <c r="I48" i="1"/>
  <c r="I47" i="1"/>
  <c r="H44" i="1"/>
  <c r="G44" i="1"/>
  <c r="F44" i="1"/>
  <c r="E44" i="1"/>
  <c r="D44" i="1"/>
  <c r="I43" i="1"/>
  <c r="I42" i="1"/>
  <c r="I41" i="1"/>
  <c r="I40" i="1"/>
  <c r="I44" i="1" s="1"/>
  <c r="I39" i="1"/>
  <c r="I38" i="1"/>
  <c r="I35" i="1"/>
  <c r="I34" i="1"/>
  <c r="I33" i="1"/>
  <c r="I27" i="1"/>
  <c r="I26" i="1"/>
  <c r="I25" i="1"/>
  <c r="I24" i="1"/>
  <c r="I20" i="1"/>
  <c r="I19" i="1"/>
  <c r="I18" i="1"/>
  <c r="I17" i="1"/>
  <c r="I11" i="1"/>
  <c r="I10" i="1"/>
  <c r="J38" i="1" l="1"/>
  <c r="K38" i="1" s="1"/>
  <c r="L38" i="1" s="1"/>
  <c r="M38" i="1" s="1"/>
  <c r="N38" i="1" s="1"/>
  <c r="O38" i="1" s="1"/>
  <c r="P38" i="1" s="1"/>
  <c r="J24" i="1"/>
  <c r="K24" i="1" s="1"/>
  <c r="L24" i="1" s="1"/>
  <c r="M24" i="1" s="1"/>
  <c r="N24" i="1" s="1"/>
  <c r="O24" i="1" s="1"/>
  <c r="P24" i="1" s="1"/>
  <c r="J39" i="1"/>
  <c r="K39" i="1" s="1"/>
  <c r="L39" i="1" s="1"/>
  <c r="M39" i="1" s="1"/>
  <c r="N39" i="1" s="1"/>
  <c r="O39" i="1" s="1"/>
  <c r="P39" i="1" s="1"/>
  <c r="J25" i="1"/>
  <c r="K25" i="1" s="1"/>
  <c r="L25" i="1" s="1"/>
  <c r="M25" i="1" s="1"/>
  <c r="N25" i="1" s="1"/>
  <c r="O25" i="1" s="1"/>
  <c r="P25" i="1" s="1"/>
  <c r="J11" i="1"/>
  <c r="K11" i="1" s="1"/>
  <c r="L11" i="1" s="1"/>
  <c r="M11" i="1" s="1"/>
  <c r="N11" i="1" s="1"/>
  <c r="O11" i="1" s="1"/>
  <c r="P11" i="1" s="1"/>
  <c r="J42" i="1"/>
  <c r="K42" i="1" s="1"/>
  <c r="L42" i="1" s="1"/>
  <c r="M42" i="1" s="1"/>
  <c r="N42" i="1" s="1"/>
  <c r="O42" i="1" s="1"/>
  <c r="P42" i="1" s="1"/>
  <c r="J43" i="1"/>
  <c r="K43" i="1" s="1"/>
  <c r="L43" i="1" s="1"/>
  <c r="M43" i="1" s="1"/>
  <c r="N43" i="1" s="1"/>
  <c r="O43" i="1" s="1"/>
  <c r="P43" i="1" s="1"/>
  <c r="J26" i="1"/>
  <c r="K26" i="1" s="1"/>
  <c r="L26" i="1" s="1"/>
  <c r="M26" i="1" s="1"/>
  <c r="N26" i="1" s="1"/>
  <c r="O26" i="1" s="1"/>
  <c r="P26" i="1" s="1"/>
  <c r="J18" i="1"/>
  <c r="K18" i="1" s="1"/>
  <c r="L18" i="1" s="1"/>
  <c r="M18" i="1" s="1"/>
  <c r="N18" i="1" s="1"/>
  <c r="O18" i="1" s="1"/>
  <c r="P18" i="1" s="1"/>
  <c r="J19" i="1"/>
  <c r="K19" i="1" s="1"/>
  <c r="L19" i="1" s="1"/>
  <c r="M19" i="1" s="1"/>
  <c r="N19" i="1" s="1"/>
  <c r="O19" i="1" s="1"/>
  <c r="P19" i="1" s="1"/>
  <c r="J17" i="1"/>
  <c r="K17" i="1" s="1"/>
  <c r="L17" i="1" s="1"/>
  <c r="M17" i="1" s="1"/>
  <c r="N17" i="1" s="1"/>
  <c r="O17" i="1" s="1"/>
  <c r="P17" i="1" s="1"/>
  <c r="J20" i="1"/>
  <c r="K20" i="1" s="1"/>
  <c r="L20" i="1" s="1"/>
  <c r="M20" i="1" s="1"/>
  <c r="N20" i="1" s="1"/>
  <c r="O20" i="1" s="1"/>
  <c r="P20" i="1" s="1"/>
  <c r="J41" i="1"/>
  <c r="K41" i="1" s="1"/>
  <c r="L41" i="1" s="1"/>
  <c r="M41" i="1" s="1"/>
  <c r="N41" i="1" s="1"/>
  <c r="O41" i="1" s="1"/>
  <c r="P41" i="1" s="1"/>
  <c r="J34" i="1"/>
  <c r="K34" i="1" s="1"/>
  <c r="L34" i="1" s="1"/>
  <c r="M34" i="1" s="1"/>
  <c r="N34" i="1" s="1"/>
  <c r="O34" i="1" s="1"/>
  <c r="P34" i="1" s="1"/>
  <c r="J47" i="1"/>
  <c r="K47" i="1" s="1"/>
  <c r="L47" i="1" s="1"/>
  <c r="M47" i="1" s="1"/>
  <c r="N47" i="1" s="1"/>
  <c r="O47" i="1" s="1"/>
  <c r="P47" i="1" s="1"/>
  <c r="J33" i="1"/>
  <c r="K33" i="1" s="1"/>
  <c r="L33" i="1" s="1"/>
  <c r="M33" i="1" s="1"/>
  <c r="N33" i="1" s="1"/>
  <c r="O33" i="1" s="1"/>
  <c r="P33" i="1" s="1"/>
  <c r="J10" i="1"/>
  <c r="K10" i="1" s="1"/>
  <c r="L10" i="1" s="1"/>
  <c r="M10" i="1" s="1"/>
  <c r="N10" i="1" s="1"/>
  <c r="O10" i="1" s="1"/>
  <c r="P10" i="1" s="1"/>
  <c r="J35" i="1"/>
  <c r="K35" i="1" s="1"/>
  <c r="L35" i="1" s="1"/>
  <c r="M35" i="1" s="1"/>
  <c r="N35" i="1" s="1"/>
  <c r="O35" i="1" s="1"/>
  <c r="P35" i="1" s="1"/>
  <c r="J48" i="1"/>
  <c r="K48" i="1" s="1"/>
  <c r="L48" i="1" s="1"/>
  <c r="M48" i="1" s="1"/>
  <c r="N48" i="1" s="1"/>
  <c r="O48" i="1" s="1"/>
  <c r="P48" i="1" s="1"/>
  <c r="J40" i="1"/>
  <c r="J44" i="1" l="1"/>
  <c r="K40" i="1"/>
  <c r="K44" i="1" l="1"/>
  <c r="L40" i="1"/>
  <c r="M40" i="1" l="1"/>
  <c r="L44" i="1"/>
  <c r="N40" i="1" l="1"/>
  <c r="M44" i="1"/>
  <c r="O40" i="1" l="1"/>
  <c r="N44" i="1"/>
  <c r="P40" i="1" l="1"/>
  <c r="P44" i="1" s="1"/>
  <c r="O44" i="1"/>
</calcChain>
</file>

<file path=xl/sharedStrings.xml><?xml version="1.0" encoding="utf-8"?>
<sst xmlns="http://schemas.openxmlformats.org/spreadsheetml/2006/main" count="64" uniqueCount="40">
  <si>
    <t>(Price-points relevant to the 2005 Protocol Agreement).</t>
  </si>
  <si>
    <t>Protocol Legal Cost Indexation</t>
  </si>
  <si>
    <t>From</t>
  </si>
  <si>
    <t>[Figures in square brackets below are paragraph numbers of the relevant protocols]</t>
  </si>
  <si>
    <t>Impairment Protocols</t>
  </si>
  <si>
    <t>[NOTE price points where overlap @ 7.4-7.5]</t>
  </si>
  <si>
    <t>No release  [7.1.2] [NOTE possible offset @ 7.3]</t>
  </si>
  <si>
    <t>With release  [7.1.1]</t>
  </si>
  <si>
    <t xml:space="preserve">No Fault Dispute Protocols </t>
  </si>
  <si>
    <t>[NOTE includes counsel fees etc @ 15.4; where overlap @ 15.7]</t>
  </si>
  <si>
    <t>Dispute resolved as a result of a pre-issue review but before a pre-issue conference</t>
  </si>
  <si>
    <t>Medical and like benefits [15.2.1]</t>
  </si>
  <si>
    <t>Eligibility or loss of earnings rate [15.2.2]</t>
  </si>
  <si>
    <t>Impairment or loss of earnings duration and capacity [15.2.3] [NOTE Offset where costs already paid under 7.1.2 of Impairment Protocols)</t>
  </si>
  <si>
    <t>Any combination of disputes identified in chapter 15 [15.2.4]</t>
  </si>
  <si>
    <t>Dispute resolved during a pre-issue review or within 14 days after a pre-issue conference</t>
  </si>
  <si>
    <t>Medical and like benefits [15.3.1]</t>
  </si>
  <si>
    <t>Eligibility or loss of earnings rate [15.3.2]</t>
  </si>
  <si>
    <t>Impairment or loss of earnings duration and capacity [15.3.3]</t>
  </si>
  <si>
    <t>Any combination of disputes identified in chapter 15 [15.3.4]</t>
  </si>
  <si>
    <t>Common Law Protocols</t>
  </si>
  <si>
    <t xml:space="preserve">[NOTE 12.16-12.21 where concurrent applications] </t>
  </si>
  <si>
    <t>Settlement of C/Law Damages (NOTE all figures EXCLUDE disbursements)</t>
  </si>
  <si>
    <t>At conference, after SIC  “deemed” pursuant to s.93(3) [12.6] OR</t>
  </si>
  <si>
    <t>At conference, after SIC “granted” by TAC pursuant to s.93(4)(c) [12.7] OR</t>
  </si>
  <si>
    <t xml:space="preserve">At conference, after SIC conceded by TAC after OM issued  or  “granted” by Court pursuant to s.93(4)(d) [12.9] </t>
  </si>
  <si>
    <t>Uplifts - where</t>
  </si>
  <si>
    <t>SIC application made under clause 4.4 attached a sworn affidavit in support [12.11.1]</t>
  </si>
  <si>
    <t>Liability was not admitted by TAC prior to conference [12.11.2]</t>
  </si>
  <si>
    <t>Economic loss supported by complete documents and claimant NOT self-employed [12.11.3] OR</t>
  </si>
  <si>
    <t>Economic loss supported by complete documents and claimant IS self-employed [12.11.3]</t>
  </si>
  <si>
    <t>Court approval is required (excludes disbursements) [12.12]</t>
  </si>
  <si>
    <t>Solicitor attends conference without counsel [12.11.4]           (*increased to $1906 from 22.6.09)</t>
  </si>
  <si>
    <t>$1,829  $1,906*</t>
  </si>
  <si>
    <t>Where CLAW damages resolves within 14 days of SIC concession at pre-OM conference [12.11.5]  (NOTE no other uplifts apply)</t>
  </si>
  <si>
    <t>Where TAC not solely on risk (eg VWA) and SIC granted prior to issue of OM (all figures INCLUDE disbursements, &amp; no other fees are payable)</t>
  </si>
  <si>
    <t>S.93(3) – “deemed” (impairment gateway) [12.4.1] OR</t>
  </si>
  <si>
    <t>S.93(4)(c) – “granted” (narrative gateway) [12.4.2]</t>
  </si>
  <si>
    <t>CPI:</t>
  </si>
  <si>
    <t>TAC Protocols - Legal costs effective from 1 January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</si>
</sst>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&quot;$&quot;#,##0"/>
    <numFmt numFmtId="165" formatCode="0.0%"/>
  </numFmts>
  <fonts count="7" x14ac:knownFonts="1">
    <font>
      <sz val="10"/>
      <name val="Arial"/>
    </font>
    <font>
      <b/>
      <sz val="12"/>
      <name val="Arial"/>
      <family val="2"/>
    </font>
    <font>
      <b/>
      <sz val="10"/>
      <color indexed="5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 style="medium">
        <color indexed="55"/>
      </left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 style="medium">
        <color indexed="55"/>
      </right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/>
      <right/>
      <top style="medium">
        <color indexed="55"/>
      </top>
      <bottom/>
      <diagonal/>
    </border>
    <border>
      <left/>
      <right/>
      <top style="medium">
        <color indexed="55"/>
      </top>
      <bottom style="medium">
        <color indexed="55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55"/>
      </right>
      <top/>
      <bottom style="medium">
        <color indexed="55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 indent="1"/>
    </xf>
    <xf numFmtId="0" fontId="3" fillId="0" borderId="0" xfId="0" applyFont="1" applyBorder="1" applyAlignment="1">
      <alignment horizontal="center" vertical="top" wrapText="1"/>
    </xf>
    <xf numFmtId="14" fontId="3" fillId="0" borderId="0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/>
    <xf numFmtId="0" fontId="5" fillId="0" borderId="4" xfId="0" applyFont="1" applyBorder="1" applyAlignment="1">
      <alignment horizontal="center" vertical="top" wrapText="1"/>
    </xf>
    <xf numFmtId="0" fontId="5" fillId="0" borderId="6" xfId="0" applyFont="1" applyBorder="1"/>
    <xf numFmtId="164" fontId="5" fillId="0" borderId="4" xfId="1" applyNumberFormat="1" applyBorder="1" applyAlignment="1">
      <alignment horizontal="right" indent="1"/>
    </xf>
    <xf numFmtId="164" fontId="5" fillId="0" borderId="6" xfId="1" applyNumberFormat="1" applyBorder="1" applyAlignment="1">
      <alignment horizontal="right" indent="1"/>
    </xf>
    <xf numFmtId="164" fontId="5" fillId="0" borderId="9" xfId="1" applyNumberFormat="1" applyBorder="1" applyAlignment="1">
      <alignment horizontal="right" indent="1"/>
    </xf>
    <xf numFmtId="164" fontId="5" fillId="0" borderId="7" xfId="1" applyNumberFormat="1" applyBorder="1" applyAlignment="1">
      <alignment horizontal="right" indent="1"/>
    </xf>
    <xf numFmtId="164" fontId="5" fillId="0" borderId="0" xfId="1" applyNumberFormat="1" applyBorder="1" applyAlignment="1">
      <alignment horizontal="right" indent="1"/>
    </xf>
    <xf numFmtId="164" fontId="5" fillId="0" borderId="11" xfId="1" applyNumberFormat="1" applyBorder="1" applyAlignment="1">
      <alignment horizontal="right" indent="1"/>
    </xf>
    <xf numFmtId="0" fontId="5" fillId="0" borderId="0" xfId="0" applyFont="1" applyBorder="1"/>
    <xf numFmtId="164" fontId="5" fillId="0" borderId="2" xfId="1" applyNumberFormat="1" applyBorder="1" applyAlignment="1">
      <alignment horizontal="right" indent="1"/>
    </xf>
    <xf numFmtId="164" fontId="5" fillId="0" borderId="3" xfId="1" applyNumberFormat="1" applyBorder="1" applyAlignment="1">
      <alignment horizontal="right" indent="1"/>
    </xf>
    <xf numFmtId="164" fontId="5" fillId="0" borderId="5" xfId="1" applyNumberFormat="1" applyBorder="1" applyAlignment="1">
      <alignment horizontal="right" indent="1"/>
    </xf>
    <xf numFmtId="0" fontId="5" fillId="0" borderId="9" xfId="0" applyFont="1" applyBorder="1"/>
    <xf numFmtId="164" fontId="5" fillId="0" borderId="6" xfId="1" applyNumberFormat="1" applyBorder="1" applyAlignment="1">
      <alignment horizontal="center"/>
    </xf>
    <xf numFmtId="0" fontId="5" fillId="0" borderId="9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0" fillId="0" borderId="0" xfId="0" applyBorder="1" applyAlignment="1">
      <alignment horizontal="left" indent="1"/>
    </xf>
    <xf numFmtId="0" fontId="3" fillId="2" borderId="3" xfId="0" applyFont="1" applyFill="1" applyBorder="1" applyAlignment="1">
      <alignment horizontal="right" vertical="center" wrapText="1" indent="1"/>
    </xf>
    <xf numFmtId="165" fontId="3" fillId="2" borderId="9" xfId="2" applyNumberFormat="1" applyFont="1" applyFill="1" applyBorder="1" applyAlignment="1">
      <alignment horizontal="right" vertical="center" indent="1"/>
    </xf>
    <xf numFmtId="0" fontId="6" fillId="0" borderId="0" xfId="0" applyFont="1" applyAlignment="1">
      <alignment horizontal="left" vertical="center" indent="1"/>
    </xf>
    <xf numFmtId="0" fontId="5" fillId="0" borderId="4" xfId="0" applyFont="1" applyBorder="1" applyAlignment="1">
      <alignment horizontal="left" vertical="top" wrapText="1" indent="1"/>
    </xf>
    <xf numFmtId="0" fontId="5" fillId="0" borderId="5" xfId="0" applyFont="1" applyBorder="1" applyAlignment="1">
      <alignment horizontal="left" vertical="top" wrapText="1" indent="1"/>
    </xf>
    <xf numFmtId="0" fontId="3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 indent="1"/>
    </xf>
    <xf numFmtId="0" fontId="4" fillId="0" borderId="2" xfId="0" applyFont="1" applyBorder="1" applyAlignment="1">
      <alignment horizontal="left" wrapText="1" indent="1"/>
    </xf>
    <xf numFmtId="0" fontId="3" fillId="0" borderId="4" xfId="0" applyFont="1" applyBorder="1" applyAlignment="1">
      <alignment horizontal="left" vertical="top" wrapText="1" indent="1"/>
    </xf>
    <xf numFmtId="0" fontId="3" fillId="0" borderId="5" xfId="0" applyFont="1" applyBorder="1" applyAlignment="1">
      <alignment horizontal="left" vertical="top" wrapText="1" indent="1"/>
    </xf>
    <xf numFmtId="0" fontId="5" fillId="0" borderId="7" xfId="0" applyFont="1" applyBorder="1" applyAlignment="1">
      <alignment horizontal="left" vertical="top" wrapText="1" indent="1"/>
    </xf>
    <xf numFmtId="0" fontId="5" fillId="0" borderId="8" xfId="0" applyFont="1" applyBorder="1" applyAlignment="1">
      <alignment horizontal="left" vertical="top" wrapText="1" indent="1"/>
    </xf>
    <xf numFmtId="0" fontId="3" fillId="0" borderId="10" xfId="0" applyFont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top" wrapText="1" indent="1"/>
    </xf>
    <xf numFmtId="0" fontId="2" fillId="0" borderId="5" xfId="0" applyFont="1" applyBorder="1" applyAlignment="1">
      <alignment horizontal="left" vertical="top" wrapText="1" indent="1"/>
    </xf>
    <xf numFmtId="0" fontId="5" fillId="0" borderId="12" xfId="0" applyFont="1" applyBorder="1" applyAlignment="1">
      <alignment horizontal="left" vertical="top" wrapText="1" indent="1"/>
    </xf>
    <xf numFmtId="0" fontId="5" fillId="0" borderId="13" xfId="0" applyFont="1" applyBorder="1" applyAlignment="1">
      <alignment horizontal="left" vertical="top" wrapText="1" indent="1"/>
    </xf>
    <xf numFmtId="0" fontId="5" fillId="0" borderId="11" xfId="0" applyFont="1" applyBorder="1" applyAlignment="1">
      <alignment horizontal="left" vertical="top" wrapText="1" indent="1"/>
    </xf>
    <xf numFmtId="0" fontId="5" fillId="0" borderId="0" xfId="0" applyFont="1" applyBorder="1" applyAlignment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WE_CP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WE_CP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Graphs"/>
      <sheetName val="CPI History"/>
      <sheetName val="AWE Comparison"/>
    </sheetNames>
    <sheetDataSet>
      <sheetData sheetId="0" refreshError="1">
        <row r="79">
          <cell r="E79">
            <v>3.0513176144244147E-2</v>
          </cell>
        </row>
        <row r="108">
          <cell r="G108">
            <v>2.1021021021020964E-2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WE Comparison"/>
    </sheetNames>
    <sheetDataSet>
      <sheetData sheetId="0">
        <row r="112">
          <cell r="G112">
            <v>2.7450980392156835E-2</v>
          </cell>
        </row>
        <row r="116">
          <cell r="G116">
            <v>1.4312977099236641E-2</v>
          </cell>
        </row>
        <row r="120">
          <cell r="G120">
            <v>1.8814675446848544E-2</v>
          </cell>
        </row>
        <row r="124">
          <cell r="G124">
            <v>1.4773776546629811E-2</v>
          </cell>
        </row>
        <row r="128">
          <cell r="G128">
            <v>2.1838034576888002E-2</v>
          </cell>
        </row>
        <row r="132">
          <cell r="G132">
            <v>2.0480854853072102E-2</v>
          </cell>
        </row>
        <row r="136">
          <cell r="G136">
            <v>2.0069808027923311E-2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56"/>
  <sheetViews>
    <sheetView showGridLines="0" tabSelected="1" workbookViewId="0">
      <selection activeCell="G18" sqref="G18"/>
    </sheetView>
  </sheetViews>
  <sheetFormatPr defaultRowHeight="12.75" x14ac:dyDescent="0.2"/>
  <cols>
    <col min="1" max="1" width="9.140625" style="2"/>
    <col min="2" max="2" width="50.42578125" style="2" customWidth="1"/>
    <col min="3" max="3" width="101.5703125" style="2" customWidth="1"/>
    <col min="4" max="4" width="16" style="2" customWidth="1"/>
    <col min="5" max="5" width="13" style="2" customWidth="1"/>
    <col min="6" max="6" width="12.7109375" style="2" customWidth="1"/>
    <col min="7" max="7" width="11.85546875" style="2" customWidth="1"/>
    <col min="8" max="15" width="11.42578125" style="2" customWidth="1"/>
    <col min="16" max="16" width="12.140625" style="2" customWidth="1"/>
    <col min="17" max="16384" width="9.140625" style="2"/>
  </cols>
  <sheetData>
    <row r="2" spans="2:16" ht="15.75" x14ac:dyDescent="0.25">
      <c r="B2" s="1" t="s">
        <v>39</v>
      </c>
    </row>
    <row r="3" spans="2:16" ht="25.5" x14ac:dyDescent="0.2">
      <c r="B3" s="3" t="s">
        <v>0</v>
      </c>
    </row>
    <row r="5" spans="2:16" ht="15.75" customHeight="1" x14ac:dyDescent="0.2">
      <c r="B5" s="4" t="s">
        <v>1</v>
      </c>
      <c r="C5" s="5"/>
      <c r="D5" s="6" t="s">
        <v>2</v>
      </c>
      <c r="E5" s="6" t="s">
        <v>2</v>
      </c>
      <c r="F5" s="6" t="s">
        <v>2</v>
      </c>
      <c r="G5" s="6" t="s">
        <v>2</v>
      </c>
      <c r="H5" s="6" t="s">
        <v>2</v>
      </c>
      <c r="I5" s="6" t="s">
        <v>2</v>
      </c>
      <c r="J5" s="6" t="s">
        <v>2</v>
      </c>
      <c r="K5" s="6" t="s">
        <v>2</v>
      </c>
      <c r="L5" s="6" t="s">
        <v>2</v>
      </c>
      <c r="M5" s="6" t="s">
        <v>2</v>
      </c>
      <c r="N5" s="6" t="s">
        <v>2</v>
      </c>
      <c r="O5" s="6" t="s">
        <v>2</v>
      </c>
      <c r="P5" s="6" t="s">
        <v>2</v>
      </c>
    </row>
    <row r="6" spans="2:16" ht="15" customHeight="1" x14ac:dyDescent="0.2">
      <c r="B6" s="32" t="s">
        <v>3</v>
      </c>
      <c r="C6" s="32"/>
      <c r="D6" s="7">
        <v>39814</v>
      </c>
      <c r="E6" s="7">
        <v>40179</v>
      </c>
      <c r="F6" s="7">
        <v>40544</v>
      </c>
      <c r="G6" s="7">
        <v>40909</v>
      </c>
      <c r="H6" s="7">
        <v>41275</v>
      </c>
      <c r="I6" s="7">
        <v>41640</v>
      </c>
      <c r="J6" s="7">
        <v>42005</v>
      </c>
      <c r="K6" s="7">
        <v>42370</v>
      </c>
      <c r="L6" s="7">
        <v>42736</v>
      </c>
      <c r="M6" s="7">
        <v>43101</v>
      </c>
      <c r="N6" s="7">
        <v>43466</v>
      </c>
      <c r="O6" s="7">
        <v>43831</v>
      </c>
      <c r="P6" s="7">
        <v>44197</v>
      </c>
    </row>
    <row r="7" spans="2:16" ht="13.5" customHeight="1" thickBot="1" x14ac:dyDescent="0.25">
      <c r="B7" s="5"/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2:16" ht="20.25" customHeight="1" x14ac:dyDescent="0.25">
      <c r="B8" s="33" t="s">
        <v>4</v>
      </c>
      <c r="C8" s="34"/>
      <c r="D8" s="8"/>
      <c r="E8" s="8"/>
      <c r="F8" s="8"/>
      <c r="G8" s="9"/>
      <c r="H8" s="9"/>
      <c r="I8" s="9"/>
      <c r="J8" s="9"/>
      <c r="K8" s="9"/>
      <c r="L8" s="9"/>
      <c r="M8" s="9"/>
      <c r="N8" s="9"/>
      <c r="O8" s="9"/>
      <c r="P8" s="9"/>
    </row>
    <row r="9" spans="2:16" ht="20.25" customHeight="1" x14ac:dyDescent="0.2">
      <c r="B9" s="35" t="s">
        <v>5</v>
      </c>
      <c r="C9" s="36"/>
      <c r="D9" s="10"/>
      <c r="E9" s="10"/>
      <c r="F9" s="10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2:16" ht="13.5" customHeight="1" x14ac:dyDescent="0.2">
      <c r="B10" s="30" t="s">
        <v>6</v>
      </c>
      <c r="C10" s="31"/>
      <c r="D10" s="12">
        <v>2230</v>
      </c>
      <c r="E10" s="12">
        <v>2300</v>
      </c>
      <c r="F10" s="12">
        <v>2340</v>
      </c>
      <c r="G10" s="13">
        <v>2410</v>
      </c>
      <c r="H10" s="13">
        <v>2480</v>
      </c>
      <c r="I10" s="13">
        <f t="shared" ref="I10:P11" si="0">MROUND(H10*(1+I$53),10)</f>
        <v>2530</v>
      </c>
      <c r="J10" s="13">
        <f t="shared" si="0"/>
        <v>2600</v>
      </c>
      <c r="K10" s="13">
        <f t="shared" si="0"/>
        <v>2640</v>
      </c>
      <c r="L10" s="13">
        <f t="shared" si="0"/>
        <v>2690</v>
      </c>
      <c r="M10" s="13">
        <f t="shared" si="0"/>
        <v>2730</v>
      </c>
      <c r="N10" s="13">
        <f t="shared" si="0"/>
        <v>2790</v>
      </c>
      <c r="O10" s="13">
        <f t="shared" si="0"/>
        <v>2850</v>
      </c>
      <c r="P10" s="13">
        <f t="shared" si="0"/>
        <v>2910</v>
      </c>
    </row>
    <row r="11" spans="2:16" ht="13.5" customHeight="1" x14ac:dyDescent="0.2">
      <c r="B11" s="30" t="s">
        <v>7</v>
      </c>
      <c r="C11" s="31"/>
      <c r="D11" s="12">
        <v>3070</v>
      </c>
      <c r="E11" s="12">
        <v>3170</v>
      </c>
      <c r="F11" s="12">
        <v>3230</v>
      </c>
      <c r="G11" s="13">
        <v>3330</v>
      </c>
      <c r="H11" s="13">
        <v>3430</v>
      </c>
      <c r="I11" s="13">
        <f t="shared" si="0"/>
        <v>3500</v>
      </c>
      <c r="J11" s="13">
        <f t="shared" si="0"/>
        <v>3600</v>
      </c>
      <c r="K11" s="13">
        <f t="shared" si="0"/>
        <v>3650</v>
      </c>
      <c r="L11" s="13">
        <f t="shared" si="0"/>
        <v>3720</v>
      </c>
      <c r="M11" s="13">
        <f t="shared" si="0"/>
        <v>3770</v>
      </c>
      <c r="N11" s="13">
        <f t="shared" si="0"/>
        <v>3850</v>
      </c>
      <c r="O11" s="13">
        <f t="shared" si="0"/>
        <v>3930</v>
      </c>
      <c r="P11" s="13">
        <f t="shared" si="0"/>
        <v>4010</v>
      </c>
    </row>
    <row r="12" spans="2:16" ht="7.5" customHeight="1" thickBot="1" x14ac:dyDescent="0.25">
      <c r="B12" s="37"/>
      <c r="C12" s="38"/>
      <c r="D12" s="14"/>
      <c r="E12" s="15"/>
      <c r="F12" s="15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2:16" ht="13.5" thickBot="1" x14ac:dyDescent="0.25">
      <c r="B13" s="39"/>
      <c r="C13" s="39"/>
      <c r="D13" s="16"/>
      <c r="E13" s="16"/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2:16" ht="20.25" customHeight="1" x14ac:dyDescent="0.25">
      <c r="B14" s="33" t="s">
        <v>8</v>
      </c>
      <c r="C14" s="34"/>
      <c r="D14" s="19"/>
      <c r="E14" s="19"/>
      <c r="F14" s="20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2:16" ht="20.25" customHeight="1" x14ac:dyDescent="0.2">
      <c r="B15" s="35" t="s">
        <v>9</v>
      </c>
      <c r="C15" s="36"/>
      <c r="D15" s="16"/>
      <c r="E15" s="13"/>
      <c r="F15" s="13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2:16" ht="18" customHeight="1" x14ac:dyDescent="0.2">
      <c r="B16" s="40" t="s">
        <v>10</v>
      </c>
      <c r="C16" s="41"/>
      <c r="D16" s="16"/>
      <c r="E16" s="13"/>
      <c r="F16" s="13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2:16" ht="13.5" customHeight="1" x14ac:dyDescent="0.2">
      <c r="B17" s="30" t="s">
        <v>11</v>
      </c>
      <c r="C17" s="31"/>
      <c r="D17" s="16">
        <v>3350</v>
      </c>
      <c r="E17" s="13">
        <v>3460</v>
      </c>
      <c r="F17" s="13">
        <v>3520</v>
      </c>
      <c r="G17" s="13">
        <v>3630</v>
      </c>
      <c r="H17" s="13">
        <v>3740</v>
      </c>
      <c r="I17" s="13">
        <f t="shared" ref="I17:P20" si="1">MROUND(H17*(1+I$53),10)</f>
        <v>3820</v>
      </c>
      <c r="J17" s="13">
        <f t="shared" si="1"/>
        <v>3920</v>
      </c>
      <c r="K17" s="13">
        <f t="shared" si="1"/>
        <v>3980</v>
      </c>
      <c r="L17" s="13">
        <f t="shared" si="1"/>
        <v>4050</v>
      </c>
      <c r="M17" s="13">
        <f t="shared" si="1"/>
        <v>4110</v>
      </c>
      <c r="N17" s="13">
        <f t="shared" si="1"/>
        <v>4200</v>
      </c>
      <c r="O17" s="13">
        <f t="shared" si="1"/>
        <v>4290</v>
      </c>
      <c r="P17" s="13">
        <f t="shared" si="1"/>
        <v>4380</v>
      </c>
    </row>
    <row r="18" spans="2:16" ht="13.5" customHeight="1" x14ac:dyDescent="0.2">
      <c r="B18" s="30" t="s">
        <v>12</v>
      </c>
      <c r="C18" s="31"/>
      <c r="D18" s="16">
        <v>3910</v>
      </c>
      <c r="E18" s="13">
        <v>4030</v>
      </c>
      <c r="F18" s="13">
        <v>4100</v>
      </c>
      <c r="G18" s="13">
        <v>4230</v>
      </c>
      <c r="H18" s="13">
        <v>4360</v>
      </c>
      <c r="I18" s="13">
        <f t="shared" si="1"/>
        <v>4450</v>
      </c>
      <c r="J18" s="13">
        <f t="shared" si="1"/>
        <v>4570</v>
      </c>
      <c r="K18" s="13">
        <f t="shared" si="1"/>
        <v>4640</v>
      </c>
      <c r="L18" s="13">
        <f t="shared" si="1"/>
        <v>4730</v>
      </c>
      <c r="M18" s="13">
        <f t="shared" si="1"/>
        <v>4800</v>
      </c>
      <c r="N18" s="13">
        <f t="shared" si="1"/>
        <v>4900</v>
      </c>
      <c r="O18" s="13">
        <f t="shared" si="1"/>
        <v>5000</v>
      </c>
      <c r="P18" s="13">
        <f t="shared" si="1"/>
        <v>5100</v>
      </c>
    </row>
    <row r="19" spans="2:16" ht="13.5" customHeight="1" x14ac:dyDescent="0.2">
      <c r="B19" s="30" t="s">
        <v>13</v>
      </c>
      <c r="C19" s="31"/>
      <c r="D19" s="16">
        <v>4460</v>
      </c>
      <c r="E19" s="13">
        <v>4600</v>
      </c>
      <c r="F19" s="13">
        <v>4680</v>
      </c>
      <c r="G19" s="13">
        <v>4820</v>
      </c>
      <c r="H19" s="13">
        <v>4970</v>
      </c>
      <c r="I19" s="13">
        <f t="shared" si="1"/>
        <v>5070</v>
      </c>
      <c r="J19" s="13">
        <f t="shared" si="1"/>
        <v>5210</v>
      </c>
      <c r="K19" s="13">
        <f t="shared" si="1"/>
        <v>5280</v>
      </c>
      <c r="L19" s="13">
        <f t="shared" si="1"/>
        <v>5380</v>
      </c>
      <c r="M19" s="13">
        <f t="shared" si="1"/>
        <v>5460</v>
      </c>
      <c r="N19" s="13">
        <f t="shared" si="1"/>
        <v>5580</v>
      </c>
      <c r="O19" s="13">
        <f t="shared" si="1"/>
        <v>5690</v>
      </c>
      <c r="P19" s="13">
        <f t="shared" si="1"/>
        <v>5800</v>
      </c>
    </row>
    <row r="20" spans="2:16" ht="13.5" customHeight="1" x14ac:dyDescent="0.2">
      <c r="B20" s="30" t="s">
        <v>14</v>
      </c>
      <c r="C20" s="31"/>
      <c r="D20" s="16">
        <v>4460</v>
      </c>
      <c r="E20" s="13">
        <v>4600</v>
      </c>
      <c r="F20" s="13">
        <v>4680</v>
      </c>
      <c r="G20" s="13">
        <v>4820</v>
      </c>
      <c r="H20" s="13">
        <v>4970</v>
      </c>
      <c r="I20" s="13">
        <f t="shared" si="1"/>
        <v>5070</v>
      </c>
      <c r="J20" s="13">
        <f t="shared" si="1"/>
        <v>5210</v>
      </c>
      <c r="K20" s="13">
        <f t="shared" si="1"/>
        <v>5280</v>
      </c>
      <c r="L20" s="13">
        <f t="shared" si="1"/>
        <v>5380</v>
      </c>
      <c r="M20" s="13">
        <f t="shared" si="1"/>
        <v>5460</v>
      </c>
      <c r="N20" s="13">
        <f t="shared" si="1"/>
        <v>5580</v>
      </c>
      <c r="O20" s="13">
        <f t="shared" si="1"/>
        <v>5690</v>
      </c>
      <c r="P20" s="13">
        <f t="shared" si="1"/>
        <v>5800</v>
      </c>
    </row>
    <row r="21" spans="2:16" ht="6" customHeight="1" x14ac:dyDescent="0.2">
      <c r="B21" s="30"/>
      <c r="C21" s="31"/>
      <c r="D21" s="21"/>
      <c r="E21" s="21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2:16" ht="13.5" customHeight="1" x14ac:dyDescent="0.2">
      <c r="B22" s="30"/>
      <c r="C22" s="31"/>
      <c r="D22" s="21"/>
      <c r="E22" s="21"/>
      <c r="F22" s="13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2:16" ht="18" customHeight="1" x14ac:dyDescent="0.2">
      <c r="B23" s="40" t="s">
        <v>15</v>
      </c>
      <c r="C23" s="41"/>
      <c r="D23" s="21"/>
      <c r="E23" s="21"/>
      <c r="F23" s="13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2:16" ht="13.5" customHeight="1" x14ac:dyDescent="0.2">
      <c r="B24" s="42" t="s">
        <v>16</v>
      </c>
      <c r="C24" s="31"/>
      <c r="D24" s="21">
        <v>3910</v>
      </c>
      <c r="E24" s="21">
        <v>4030</v>
      </c>
      <c r="F24" s="13">
        <v>4100</v>
      </c>
      <c r="G24" s="13">
        <v>4230</v>
      </c>
      <c r="H24" s="13">
        <v>4360</v>
      </c>
      <c r="I24" s="13">
        <f t="shared" ref="I24:P27" si="2">MROUND(H24*(1+I$53),10)</f>
        <v>4450</v>
      </c>
      <c r="J24" s="13">
        <f t="shared" si="2"/>
        <v>4570</v>
      </c>
      <c r="K24" s="13">
        <f t="shared" si="2"/>
        <v>4640</v>
      </c>
      <c r="L24" s="13">
        <f t="shared" si="2"/>
        <v>4730</v>
      </c>
      <c r="M24" s="13">
        <f t="shared" si="2"/>
        <v>4800</v>
      </c>
      <c r="N24" s="13">
        <f t="shared" si="2"/>
        <v>4900</v>
      </c>
      <c r="O24" s="13">
        <f t="shared" si="2"/>
        <v>5000</v>
      </c>
      <c r="P24" s="13">
        <f t="shared" si="2"/>
        <v>5100</v>
      </c>
    </row>
    <row r="25" spans="2:16" ht="13.5" customHeight="1" x14ac:dyDescent="0.2">
      <c r="B25" s="30" t="s">
        <v>17</v>
      </c>
      <c r="C25" s="31"/>
      <c r="D25" s="21">
        <v>5580</v>
      </c>
      <c r="E25" s="21">
        <v>5760</v>
      </c>
      <c r="F25" s="13">
        <v>5860</v>
      </c>
      <c r="G25" s="13">
        <v>6040</v>
      </c>
      <c r="H25" s="13">
        <v>6230</v>
      </c>
      <c r="I25" s="13">
        <f t="shared" si="2"/>
        <v>6360</v>
      </c>
      <c r="J25" s="13">
        <f t="shared" si="2"/>
        <v>6530</v>
      </c>
      <c r="K25" s="13">
        <f t="shared" si="2"/>
        <v>6620</v>
      </c>
      <c r="L25" s="13">
        <f t="shared" si="2"/>
        <v>6740</v>
      </c>
      <c r="M25" s="13">
        <f t="shared" si="2"/>
        <v>6840</v>
      </c>
      <c r="N25" s="13">
        <f t="shared" si="2"/>
        <v>6990</v>
      </c>
      <c r="O25" s="13">
        <f t="shared" si="2"/>
        <v>7130</v>
      </c>
      <c r="P25" s="13">
        <f t="shared" si="2"/>
        <v>7270</v>
      </c>
    </row>
    <row r="26" spans="2:16" ht="13.5" customHeight="1" x14ac:dyDescent="0.2">
      <c r="B26" s="30" t="s">
        <v>18</v>
      </c>
      <c r="C26" s="31"/>
      <c r="D26" s="21">
        <v>6140</v>
      </c>
      <c r="E26" s="21">
        <v>6330</v>
      </c>
      <c r="F26" s="13">
        <v>6440</v>
      </c>
      <c r="G26" s="13">
        <v>6640</v>
      </c>
      <c r="H26" s="13">
        <v>6850</v>
      </c>
      <c r="I26" s="13">
        <f t="shared" si="2"/>
        <v>6990</v>
      </c>
      <c r="J26" s="13">
        <f t="shared" si="2"/>
        <v>7180</v>
      </c>
      <c r="K26" s="13">
        <f t="shared" si="2"/>
        <v>7280</v>
      </c>
      <c r="L26" s="13">
        <f t="shared" si="2"/>
        <v>7420</v>
      </c>
      <c r="M26" s="13">
        <f t="shared" si="2"/>
        <v>7530</v>
      </c>
      <c r="N26" s="13">
        <f t="shared" si="2"/>
        <v>7690</v>
      </c>
      <c r="O26" s="13">
        <f t="shared" si="2"/>
        <v>7850</v>
      </c>
      <c r="P26" s="13">
        <f t="shared" si="2"/>
        <v>8010</v>
      </c>
    </row>
    <row r="27" spans="2:16" ht="13.5" customHeight="1" x14ac:dyDescent="0.2">
      <c r="B27" s="30" t="s">
        <v>19</v>
      </c>
      <c r="C27" s="31"/>
      <c r="D27" s="21">
        <v>6140</v>
      </c>
      <c r="E27" s="21">
        <v>6330</v>
      </c>
      <c r="F27" s="13">
        <v>6440</v>
      </c>
      <c r="G27" s="13">
        <v>6640</v>
      </c>
      <c r="H27" s="13">
        <v>6850</v>
      </c>
      <c r="I27" s="13">
        <f t="shared" si="2"/>
        <v>6990</v>
      </c>
      <c r="J27" s="13">
        <f t="shared" si="2"/>
        <v>7180</v>
      </c>
      <c r="K27" s="13">
        <f t="shared" si="2"/>
        <v>7280</v>
      </c>
      <c r="L27" s="13">
        <f t="shared" si="2"/>
        <v>7420</v>
      </c>
      <c r="M27" s="13">
        <f t="shared" si="2"/>
        <v>7530</v>
      </c>
      <c r="N27" s="13">
        <f t="shared" si="2"/>
        <v>7690</v>
      </c>
      <c r="O27" s="13">
        <f t="shared" si="2"/>
        <v>7850</v>
      </c>
      <c r="P27" s="13">
        <f t="shared" si="2"/>
        <v>8010</v>
      </c>
    </row>
    <row r="28" spans="2:16" ht="9" customHeight="1" thickBot="1" x14ac:dyDescent="0.25">
      <c r="B28" s="37"/>
      <c r="C28" s="43"/>
      <c r="D28" s="14"/>
      <c r="E28" s="14"/>
      <c r="F28" s="14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2:16" ht="13.5" customHeight="1" thickBot="1" x14ac:dyDescent="0.25">
      <c r="B29" s="44"/>
      <c r="C29" s="44"/>
      <c r="D29" s="16"/>
      <c r="E29" s="16"/>
      <c r="F29" s="16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2:16" ht="20.25" customHeight="1" x14ac:dyDescent="0.25">
      <c r="B30" s="33" t="s">
        <v>20</v>
      </c>
      <c r="C30" s="34"/>
      <c r="D30" s="20"/>
      <c r="E30" s="20"/>
      <c r="F30" s="20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2:16" ht="20.25" customHeight="1" x14ac:dyDescent="0.2">
      <c r="B31" s="35" t="s">
        <v>21</v>
      </c>
      <c r="C31" s="36"/>
      <c r="D31" s="13"/>
      <c r="E31" s="13"/>
      <c r="F31" s="13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2:16" ht="18" customHeight="1" x14ac:dyDescent="0.2">
      <c r="B32" s="40" t="s">
        <v>22</v>
      </c>
      <c r="C32" s="41"/>
      <c r="D32" s="13"/>
      <c r="E32" s="13"/>
      <c r="F32" s="13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6" ht="13.5" customHeight="1" x14ac:dyDescent="0.2">
      <c r="B33" s="30" t="s">
        <v>23</v>
      </c>
      <c r="C33" s="31"/>
      <c r="D33" s="13">
        <v>8920</v>
      </c>
      <c r="E33" s="13">
        <v>9200</v>
      </c>
      <c r="F33" s="13">
        <v>9360</v>
      </c>
      <c r="G33" s="13">
        <v>9650</v>
      </c>
      <c r="H33" s="13">
        <v>9950</v>
      </c>
      <c r="I33" s="13">
        <f t="shared" ref="I33:P35" si="3">MROUND(H33*(1+I$53),10)</f>
        <v>10160</v>
      </c>
      <c r="J33" s="13">
        <f t="shared" si="3"/>
        <v>10440</v>
      </c>
      <c r="K33" s="13">
        <f t="shared" si="3"/>
        <v>10590</v>
      </c>
      <c r="L33" s="13">
        <f t="shared" si="3"/>
        <v>10790</v>
      </c>
      <c r="M33" s="13">
        <f t="shared" si="3"/>
        <v>10950</v>
      </c>
      <c r="N33" s="13">
        <f t="shared" si="3"/>
        <v>11190</v>
      </c>
      <c r="O33" s="13">
        <f t="shared" si="3"/>
        <v>11420</v>
      </c>
      <c r="P33" s="13">
        <f t="shared" si="3"/>
        <v>11650</v>
      </c>
    </row>
    <row r="34" spans="2:16" ht="13.5" customHeight="1" x14ac:dyDescent="0.2">
      <c r="B34" s="30" t="s">
        <v>24</v>
      </c>
      <c r="C34" s="31"/>
      <c r="D34" s="13">
        <v>11150</v>
      </c>
      <c r="E34" s="13">
        <v>11500</v>
      </c>
      <c r="F34" s="13">
        <v>11700</v>
      </c>
      <c r="G34" s="13">
        <v>12060</v>
      </c>
      <c r="H34" s="13">
        <v>12430</v>
      </c>
      <c r="I34" s="13">
        <f t="shared" si="3"/>
        <v>12690</v>
      </c>
      <c r="J34" s="13">
        <f t="shared" si="3"/>
        <v>13040</v>
      </c>
      <c r="K34" s="13">
        <f t="shared" si="3"/>
        <v>13230</v>
      </c>
      <c r="L34" s="13">
        <f t="shared" si="3"/>
        <v>13480</v>
      </c>
      <c r="M34" s="13">
        <f t="shared" si="3"/>
        <v>13680</v>
      </c>
      <c r="N34" s="13">
        <f t="shared" si="3"/>
        <v>13980</v>
      </c>
      <c r="O34" s="13">
        <f t="shared" si="3"/>
        <v>14270</v>
      </c>
      <c r="P34" s="13">
        <f t="shared" si="3"/>
        <v>14560</v>
      </c>
    </row>
    <row r="35" spans="2:16" ht="13.5" customHeight="1" x14ac:dyDescent="0.2">
      <c r="B35" s="30" t="s">
        <v>25</v>
      </c>
      <c r="C35" s="31"/>
      <c r="D35" s="13">
        <v>8920</v>
      </c>
      <c r="E35" s="13">
        <v>9200</v>
      </c>
      <c r="F35" s="13">
        <v>9360</v>
      </c>
      <c r="G35" s="13">
        <v>9650</v>
      </c>
      <c r="H35" s="13">
        <v>9950</v>
      </c>
      <c r="I35" s="13">
        <f t="shared" si="3"/>
        <v>10160</v>
      </c>
      <c r="J35" s="13">
        <f t="shared" si="3"/>
        <v>10440</v>
      </c>
      <c r="K35" s="13">
        <f t="shared" si="3"/>
        <v>10590</v>
      </c>
      <c r="L35" s="13">
        <f t="shared" si="3"/>
        <v>10790</v>
      </c>
      <c r="M35" s="13">
        <f t="shared" si="3"/>
        <v>10950</v>
      </c>
      <c r="N35" s="13">
        <f t="shared" si="3"/>
        <v>11190</v>
      </c>
      <c r="O35" s="13">
        <f t="shared" si="3"/>
        <v>11420</v>
      </c>
      <c r="P35" s="13">
        <f t="shared" si="3"/>
        <v>11650</v>
      </c>
    </row>
    <row r="36" spans="2:16" ht="13.5" customHeight="1" x14ac:dyDescent="0.2">
      <c r="B36" s="35"/>
      <c r="C36" s="36"/>
      <c r="D36" s="13"/>
      <c r="E36" s="13"/>
      <c r="F36" s="13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2:16" ht="18" customHeight="1" x14ac:dyDescent="0.2">
      <c r="B37" s="40" t="s">
        <v>26</v>
      </c>
      <c r="C37" s="41"/>
      <c r="D37" s="13"/>
      <c r="E37" s="13"/>
      <c r="F37" s="13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2:16" ht="13.5" customHeight="1" x14ac:dyDescent="0.2">
      <c r="B38" s="30" t="s">
        <v>27</v>
      </c>
      <c r="C38" s="31"/>
      <c r="D38" s="13">
        <v>1680</v>
      </c>
      <c r="E38" s="13">
        <v>1730</v>
      </c>
      <c r="F38" s="13">
        <v>1760</v>
      </c>
      <c r="G38" s="13">
        <v>1810</v>
      </c>
      <c r="H38" s="13">
        <v>1870</v>
      </c>
      <c r="I38" s="13">
        <f t="shared" ref="I38:P43" si="4">MROUND(H38*(1+I$53),10)</f>
        <v>1910</v>
      </c>
      <c r="J38" s="13">
        <f t="shared" si="4"/>
        <v>1960</v>
      </c>
      <c r="K38" s="13">
        <f t="shared" si="4"/>
        <v>1990</v>
      </c>
      <c r="L38" s="13">
        <f t="shared" si="4"/>
        <v>2030</v>
      </c>
      <c r="M38" s="13">
        <f t="shared" si="4"/>
        <v>2060</v>
      </c>
      <c r="N38" s="13">
        <f t="shared" si="4"/>
        <v>2100</v>
      </c>
      <c r="O38" s="13">
        <f t="shared" si="4"/>
        <v>2140</v>
      </c>
      <c r="P38" s="13">
        <f t="shared" si="4"/>
        <v>2180</v>
      </c>
    </row>
    <row r="39" spans="2:16" ht="13.5" customHeight="1" x14ac:dyDescent="0.2">
      <c r="B39" s="30" t="s">
        <v>28</v>
      </c>
      <c r="C39" s="31"/>
      <c r="D39" s="13">
        <v>2230</v>
      </c>
      <c r="E39" s="13">
        <v>2300</v>
      </c>
      <c r="F39" s="13">
        <v>2340</v>
      </c>
      <c r="G39" s="13">
        <v>2410</v>
      </c>
      <c r="H39" s="13">
        <v>2480</v>
      </c>
      <c r="I39" s="13">
        <f t="shared" si="4"/>
        <v>2530</v>
      </c>
      <c r="J39" s="13">
        <f t="shared" si="4"/>
        <v>2600</v>
      </c>
      <c r="K39" s="13">
        <f t="shared" si="4"/>
        <v>2640</v>
      </c>
      <c r="L39" s="13">
        <f t="shared" si="4"/>
        <v>2690</v>
      </c>
      <c r="M39" s="13">
        <f t="shared" si="4"/>
        <v>2730</v>
      </c>
      <c r="N39" s="13">
        <f t="shared" si="4"/>
        <v>2790</v>
      </c>
      <c r="O39" s="13">
        <f t="shared" si="4"/>
        <v>2850</v>
      </c>
      <c r="P39" s="13">
        <f t="shared" si="4"/>
        <v>2910</v>
      </c>
    </row>
    <row r="40" spans="2:16" ht="13.5" customHeight="1" x14ac:dyDescent="0.2">
      <c r="B40" s="30" t="s">
        <v>29</v>
      </c>
      <c r="C40" s="31"/>
      <c r="D40" s="13">
        <v>2230</v>
      </c>
      <c r="E40" s="13">
        <v>2300</v>
      </c>
      <c r="F40" s="13">
        <v>2340</v>
      </c>
      <c r="G40" s="13">
        <v>2410</v>
      </c>
      <c r="H40" s="13">
        <v>2480</v>
      </c>
      <c r="I40" s="13">
        <f t="shared" si="4"/>
        <v>2530</v>
      </c>
      <c r="J40" s="13">
        <f t="shared" si="4"/>
        <v>2600</v>
      </c>
      <c r="K40" s="13">
        <f t="shared" si="4"/>
        <v>2640</v>
      </c>
      <c r="L40" s="13">
        <f t="shared" si="4"/>
        <v>2690</v>
      </c>
      <c r="M40" s="13">
        <f t="shared" si="4"/>
        <v>2730</v>
      </c>
      <c r="N40" s="13">
        <f t="shared" si="4"/>
        <v>2790</v>
      </c>
      <c r="O40" s="13">
        <f t="shared" si="4"/>
        <v>2850</v>
      </c>
      <c r="P40" s="13">
        <f t="shared" si="4"/>
        <v>2910</v>
      </c>
    </row>
    <row r="41" spans="2:16" ht="13.5" customHeight="1" x14ac:dyDescent="0.2">
      <c r="B41" s="30" t="s">
        <v>30</v>
      </c>
      <c r="C41" s="31"/>
      <c r="D41" s="13">
        <v>2800</v>
      </c>
      <c r="E41" s="13">
        <v>2890</v>
      </c>
      <c r="F41" s="13">
        <v>2940</v>
      </c>
      <c r="G41" s="13">
        <v>3030</v>
      </c>
      <c r="H41" s="13">
        <v>3120</v>
      </c>
      <c r="I41" s="13">
        <f t="shared" si="4"/>
        <v>3190</v>
      </c>
      <c r="J41" s="13">
        <f t="shared" si="4"/>
        <v>3280</v>
      </c>
      <c r="K41" s="13">
        <f t="shared" si="4"/>
        <v>3330</v>
      </c>
      <c r="L41" s="13">
        <f t="shared" si="4"/>
        <v>3390</v>
      </c>
      <c r="M41" s="13">
        <f t="shared" si="4"/>
        <v>3440</v>
      </c>
      <c r="N41" s="13">
        <f t="shared" si="4"/>
        <v>3520</v>
      </c>
      <c r="O41" s="13">
        <f t="shared" si="4"/>
        <v>3590</v>
      </c>
      <c r="P41" s="13">
        <f t="shared" si="4"/>
        <v>3660</v>
      </c>
    </row>
    <row r="42" spans="2:16" ht="13.5" customHeight="1" x14ac:dyDescent="0.2">
      <c r="B42" s="30" t="s">
        <v>31</v>
      </c>
      <c r="C42" s="31"/>
      <c r="D42" s="13">
        <v>2800</v>
      </c>
      <c r="E42" s="13">
        <v>2890</v>
      </c>
      <c r="F42" s="13">
        <v>2940</v>
      </c>
      <c r="G42" s="13">
        <v>3030</v>
      </c>
      <c r="H42" s="13">
        <v>3120</v>
      </c>
      <c r="I42" s="13">
        <f t="shared" si="4"/>
        <v>3190</v>
      </c>
      <c r="J42" s="13">
        <f t="shared" si="4"/>
        <v>3280</v>
      </c>
      <c r="K42" s="13">
        <f t="shared" si="4"/>
        <v>3330</v>
      </c>
      <c r="L42" s="13">
        <f t="shared" si="4"/>
        <v>3390</v>
      </c>
      <c r="M42" s="13">
        <f t="shared" si="4"/>
        <v>3440</v>
      </c>
      <c r="N42" s="13">
        <f t="shared" si="4"/>
        <v>3520</v>
      </c>
      <c r="O42" s="13">
        <f t="shared" si="4"/>
        <v>3590</v>
      </c>
      <c r="P42" s="13">
        <f t="shared" si="4"/>
        <v>3660</v>
      </c>
    </row>
    <row r="43" spans="2:16" ht="13.5" customHeight="1" x14ac:dyDescent="0.2">
      <c r="B43" s="30" t="s">
        <v>32</v>
      </c>
      <c r="C43" s="31"/>
      <c r="D43" s="23" t="s">
        <v>33</v>
      </c>
      <c r="E43" s="13">
        <v>1970</v>
      </c>
      <c r="F43" s="13">
        <v>2000</v>
      </c>
      <c r="G43" s="13">
        <v>2060</v>
      </c>
      <c r="H43" s="13">
        <v>2120</v>
      </c>
      <c r="I43" s="13">
        <f t="shared" si="4"/>
        <v>2160</v>
      </c>
      <c r="J43" s="13">
        <f t="shared" si="4"/>
        <v>2220</v>
      </c>
      <c r="K43" s="13">
        <f t="shared" si="4"/>
        <v>2250</v>
      </c>
      <c r="L43" s="13">
        <f t="shared" si="4"/>
        <v>2290</v>
      </c>
      <c r="M43" s="13">
        <f t="shared" si="4"/>
        <v>2320</v>
      </c>
      <c r="N43" s="13">
        <f t="shared" si="4"/>
        <v>2370</v>
      </c>
      <c r="O43" s="13">
        <f t="shared" si="4"/>
        <v>2420</v>
      </c>
      <c r="P43" s="13">
        <f t="shared" si="4"/>
        <v>2470</v>
      </c>
    </row>
    <row r="44" spans="2:16" ht="13.5" customHeight="1" x14ac:dyDescent="0.2">
      <c r="B44" s="30" t="s">
        <v>34</v>
      </c>
      <c r="C44" s="31"/>
      <c r="D44" s="13">
        <f t="shared" ref="D44:P44" si="5">D40</f>
        <v>2230</v>
      </c>
      <c r="E44" s="13">
        <f t="shared" si="5"/>
        <v>2300</v>
      </c>
      <c r="F44" s="13">
        <f t="shared" si="5"/>
        <v>2340</v>
      </c>
      <c r="G44" s="13">
        <f t="shared" si="5"/>
        <v>2410</v>
      </c>
      <c r="H44" s="13">
        <f t="shared" si="5"/>
        <v>2480</v>
      </c>
      <c r="I44" s="13">
        <f t="shared" si="5"/>
        <v>2530</v>
      </c>
      <c r="J44" s="13">
        <f t="shared" si="5"/>
        <v>2600</v>
      </c>
      <c r="K44" s="13">
        <f t="shared" si="5"/>
        <v>2640</v>
      </c>
      <c r="L44" s="13">
        <f t="shared" si="5"/>
        <v>2690</v>
      </c>
      <c r="M44" s="13">
        <f t="shared" si="5"/>
        <v>2730</v>
      </c>
      <c r="N44" s="13">
        <f t="shared" si="5"/>
        <v>2790</v>
      </c>
      <c r="O44" s="13">
        <f t="shared" si="5"/>
        <v>2850</v>
      </c>
      <c r="P44" s="13">
        <f t="shared" si="5"/>
        <v>2910</v>
      </c>
    </row>
    <row r="45" spans="2:16" ht="13.5" customHeight="1" x14ac:dyDescent="0.2">
      <c r="B45" s="30"/>
      <c r="C45" s="31"/>
      <c r="D45" s="13"/>
      <c r="E45" s="13"/>
      <c r="F45" s="13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2:16" ht="18" customHeight="1" x14ac:dyDescent="0.2">
      <c r="B46" s="40" t="s">
        <v>35</v>
      </c>
      <c r="C46" s="41"/>
      <c r="D46" s="13"/>
      <c r="E46" s="13"/>
      <c r="F46" s="13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2:16" ht="13.5" customHeight="1" x14ac:dyDescent="0.2">
      <c r="B47" s="30" t="s">
        <v>36</v>
      </c>
      <c r="C47" s="31"/>
      <c r="D47" s="13">
        <v>1120</v>
      </c>
      <c r="E47" s="13">
        <v>1160</v>
      </c>
      <c r="F47" s="13">
        <v>1180</v>
      </c>
      <c r="G47" s="13">
        <v>1220</v>
      </c>
      <c r="H47" s="13">
        <v>1260</v>
      </c>
      <c r="I47" s="13">
        <f t="shared" ref="I47:P48" si="6">MROUND(H47*(1+I$53),10)</f>
        <v>1290</v>
      </c>
      <c r="J47" s="13">
        <f t="shared" si="6"/>
        <v>1330</v>
      </c>
      <c r="K47" s="13">
        <f t="shared" si="6"/>
        <v>1350</v>
      </c>
      <c r="L47" s="13">
        <f t="shared" si="6"/>
        <v>1380</v>
      </c>
      <c r="M47" s="13">
        <f t="shared" si="6"/>
        <v>1400</v>
      </c>
      <c r="N47" s="13">
        <f t="shared" si="6"/>
        <v>1430</v>
      </c>
      <c r="O47" s="13">
        <f t="shared" si="6"/>
        <v>1460</v>
      </c>
      <c r="P47" s="13">
        <f t="shared" si="6"/>
        <v>1490</v>
      </c>
    </row>
    <row r="48" spans="2:16" ht="13.5" customHeight="1" x14ac:dyDescent="0.2">
      <c r="B48" s="30" t="s">
        <v>37</v>
      </c>
      <c r="C48" s="31"/>
      <c r="D48" s="13">
        <v>3350</v>
      </c>
      <c r="E48" s="13">
        <v>3460</v>
      </c>
      <c r="F48" s="13">
        <v>3520</v>
      </c>
      <c r="G48" s="13">
        <v>3630</v>
      </c>
      <c r="H48" s="13">
        <v>3740</v>
      </c>
      <c r="I48" s="13">
        <f t="shared" si="6"/>
        <v>3820</v>
      </c>
      <c r="J48" s="13">
        <f t="shared" si="6"/>
        <v>3920</v>
      </c>
      <c r="K48" s="13">
        <f t="shared" si="6"/>
        <v>3980</v>
      </c>
      <c r="L48" s="13">
        <f t="shared" si="6"/>
        <v>4050</v>
      </c>
      <c r="M48" s="13">
        <f t="shared" si="6"/>
        <v>4110</v>
      </c>
      <c r="N48" s="13">
        <f t="shared" si="6"/>
        <v>4200</v>
      </c>
      <c r="O48" s="13">
        <f t="shared" si="6"/>
        <v>4290</v>
      </c>
      <c r="P48" s="13">
        <f t="shared" si="6"/>
        <v>4380</v>
      </c>
    </row>
    <row r="49" spans="2:16" ht="13.5" thickBot="1" x14ac:dyDescent="0.25">
      <c r="B49" s="37"/>
      <c r="C49" s="43"/>
      <c r="D49" s="24"/>
      <c r="E49" s="24"/>
      <c r="F49" s="24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2:16" x14ac:dyDescent="0.2">
      <c r="B50" s="45"/>
      <c r="C50" s="45"/>
      <c r="D50" s="25"/>
      <c r="E50" s="25"/>
      <c r="F50" s="25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2:16" ht="13.5" thickBot="1" x14ac:dyDescent="0.25">
      <c r="B51" s="26"/>
    </row>
    <row r="52" spans="2:16" x14ac:dyDescent="0.2">
      <c r="B52" s="26"/>
      <c r="D52" s="27" t="s">
        <v>38</v>
      </c>
      <c r="E52" s="27" t="s">
        <v>38</v>
      </c>
      <c r="F52" s="27" t="s">
        <v>38</v>
      </c>
      <c r="G52" s="27" t="s">
        <v>38</v>
      </c>
      <c r="H52" s="27" t="s">
        <v>38</v>
      </c>
      <c r="I52" s="27" t="s">
        <v>38</v>
      </c>
      <c r="J52" s="27" t="s">
        <v>38</v>
      </c>
      <c r="K52" s="27" t="s">
        <v>38</v>
      </c>
      <c r="L52" s="27" t="s">
        <v>38</v>
      </c>
      <c r="M52" s="27" t="s">
        <v>38</v>
      </c>
      <c r="N52" s="27" t="s">
        <v>38</v>
      </c>
      <c r="O52" s="27" t="s">
        <v>38</v>
      </c>
      <c r="P52" s="27" t="s">
        <v>38</v>
      </c>
    </row>
    <row r="53" spans="2:16" ht="13.5" thickBot="1" x14ac:dyDescent="0.25">
      <c r="D53" s="28">
        <v>3.2573289902280131E-2</v>
      </c>
      <c r="E53" s="28">
        <v>3.1545741324921134E-2</v>
      </c>
      <c r="F53" s="28">
        <v>1.7737003058104009E-2</v>
      </c>
      <c r="G53" s="28">
        <v>3.0649038461538426E-2</v>
      </c>
      <c r="H53" s="28">
        <v>3.0903790087463624E-2</v>
      </c>
      <c r="I53" s="28">
        <f>[1]Data!$G$108</f>
        <v>2.1021021021020964E-2</v>
      </c>
      <c r="J53" s="28">
        <f>[2]Data!$G$112</f>
        <v>2.7450980392156835E-2</v>
      </c>
      <c r="K53" s="28">
        <f>[2]Data!$G$116</f>
        <v>1.4312977099236641E-2</v>
      </c>
      <c r="L53" s="28">
        <f>[2]Data!$G$120</f>
        <v>1.8814675446848544E-2</v>
      </c>
      <c r="M53" s="28">
        <f>[2]Data!$G$124</f>
        <v>1.4773776546629811E-2</v>
      </c>
      <c r="N53" s="28">
        <f>[2]Data!$G$128</f>
        <v>2.1838034576888002E-2</v>
      </c>
      <c r="O53" s="28">
        <f>[2]Data!$G$132</f>
        <v>2.0480854853072102E-2</v>
      </c>
      <c r="P53" s="28">
        <f>[2]Data!$G$136</f>
        <v>2.0069808027923311E-2</v>
      </c>
    </row>
    <row r="56" spans="2:16" x14ac:dyDescent="0.2">
      <c r="B56" s="29" t="str">
        <f ca="1">CELL("filename")</f>
        <v>S:\Business Intelligence\Corporate\Indexation\[Protocol legal costs 2021_for distn.xlsx]Indexation from 2021</v>
      </c>
    </row>
  </sheetData>
  <mergeCells count="44">
    <mergeCell ref="B49:C49"/>
    <mergeCell ref="B50:C50"/>
    <mergeCell ref="B43:C43"/>
    <mergeCell ref="B44:C44"/>
    <mergeCell ref="B45:C45"/>
    <mergeCell ref="B46:C46"/>
    <mergeCell ref="B47:C47"/>
    <mergeCell ref="B48:C48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18:C18"/>
    <mergeCell ref="B6:C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pageMargins left="0.37" right="0.75" top="0.73" bottom="0.64" header="0.31" footer="0.5"/>
  <pageSetup paperSize="8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Indexation from 2021</vt:lpstr>
      <vt:lpstr>'Indexation from 2021'!Print_Area</vt:lpstr>
    </vt:vector>
  </TitlesOfParts>
  <Company>Worksafe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 Peel</dc:creator>
  <cp:lastModifiedBy>Rod Peel</cp:lastModifiedBy>
  <dcterms:created xsi:type="dcterms:W3CDTF">2021-02-08T05:29:57Z</dcterms:created>
  <dcterms:modified xsi:type="dcterms:W3CDTF">2021-02-08T05:38:11Z</dcterms:modified>
</cp:coreProperties>
</file>